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'2017'!$B$1:$M$45</definedName>
  </definedNames>
  <calcPr fullCalcOnLoad="1"/>
</workbook>
</file>

<file path=xl/sharedStrings.xml><?xml version="1.0" encoding="utf-8"?>
<sst xmlns="http://schemas.openxmlformats.org/spreadsheetml/2006/main" count="61" uniqueCount="54">
  <si>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</si>
  <si>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</si>
  <si>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</si>
  <si>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</si>
  <si>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</si>
  <si>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</si>
  <si>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</si>
  <si>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</si>
  <si>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</si>
  <si>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</si>
  <si>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</si>
  <si>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</si>
  <si>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</si>
  <si>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</si>
  <si>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</si>
  <si>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</si>
  <si>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</si>
  <si>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</si>
  <si>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</si>
  <si>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</si>
  <si>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</si>
  <si>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</si>
  <si>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</si>
  <si>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</si>
  <si>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</si>
  <si>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</si>
  <si>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</si>
  <si>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</si>
  <si>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</si>
  <si>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</si>
  <si>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</si>
  <si>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</si>
  <si>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</si>
  <si>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</si>
  <si>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</si>
  <si>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</si>
  <si>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</si>
  <si>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</si>
  <si>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</si>
  <si>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</si>
  <si>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</si>
  <si>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</si>
  <si>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</si>
  <si>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</si>
  <si>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</si>
  <si>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</si>
  <si>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</si>
  <si>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</si>
  <si>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</si>
  <si>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</si>
  <si>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</si>
  <si>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</si>
  <si>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</si>
  <si>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1er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</si>
</sst>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indent="2"/>
    </xf>
    <xf numFmtId="44" fontId="5" fillId="0" borderId="10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4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left" indent="2"/>
    </xf>
    <xf numFmtId="44" fontId="5" fillId="0" borderId="17" xfId="0" applyNumberFormat="1" applyFont="1" applyFill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justify" vertical="justify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09-15 (1)"/>
      <sheetName val="30-09-15 (2)"/>
      <sheetName val="31-12-15 (1)"/>
      <sheetName val="31-12-15 (2)"/>
      <sheetName val="ejec 4to trim"/>
    </sheetNames>
    <sheetDataSet>
      <sheetData sheetId="3">
        <row r="20">
          <cell r="B20" t="str">
            <v>Total 41201</v>
          </cell>
          <cell r="D20">
            <v>10061483</v>
          </cell>
          <cell r="E20">
            <v>1136807.57</v>
          </cell>
          <cell r="F20">
            <v>1136807.57</v>
          </cell>
          <cell r="G20">
            <v>1005664.5700000002</v>
          </cell>
          <cell r="H20">
            <v>857602.2200000001</v>
          </cell>
          <cell r="I20">
            <v>435410.0200000001</v>
          </cell>
          <cell r="J20">
            <v>8924675.429999998</v>
          </cell>
        </row>
        <row r="21">
          <cell r="B21">
            <v>41301</v>
          </cell>
          <cell r="C21">
            <v>102</v>
          </cell>
          <cell r="D21">
            <v>125920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125920</v>
          </cell>
        </row>
        <row r="22">
          <cell r="B22">
            <v>41301</v>
          </cell>
          <cell r="C22">
            <v>124</v>
          </cell>
          <cell r="D22">
            <v>214911</v>
          </cell>
          <cell r="E22">
            <v>97176.97</v>
          </cell>
          <cell r="F22">
            <v>97176.97</v>
          </cell>
          <cell r="G22">
            <v>97176.97</v>
          </cell>
          <cell r="H22">
            <v>97176.97</v>
          </cell>
          <cell r="I22">
            <v>84239.72</v>
          </cell>
          <cell r="J22">
            <v>117734.03</v>
          </cell>
        </row>
        <row r="23">
          <cell r="B23">
            <v>41301</v>
          </cell>
          <cell r="C23">
            <v>102</v>
          </cell>
          <cell r="D23">
            <v>3652300</v>
          </cell>
          <cell r="E23">
            <v>2177409.81</v>
          </cell>
          <cell r="F23">
            <v>2177409.81</v>
          </cell>
          <cell r="G23">
            <v>2177409.81</v>
          </cell>
          <cell r="H23">
            <v>2177409.81</v>
          </cell>
          <cell r="I23">
            <v>2166964.81</v>
          </cell>
          <cell r="J23">
            <v>1474890.19</v>
          </cell>
        </row>
        <row r="24">
          <cell r="B24">
            <v>41301</v>
          </cell>
          <cell r="C24">
            <v>123</v>
          </cell>
          <cell r="D24">
            <v>11443900</v>
          </cell>
          <cell r="E24">
            <v>10705040.64</v>
          </cell>
          <cell r="F24">
            <v>10705040.64</v>
          </cell>
          <cell r="G24">
            <v>10705040.64</v>
          </cell>
          <cell r="H24">
            <v>10702275.6</v>
          </cell>
          <cell r="I24">
            <v>10049534</v>
          </cell>
          <cell r="J24">
            <v>738859.36</v>
          </cell>
        </row>
        <row r="25">
          <cell r="B25">
            <v>41301</v>
          </cell>
          <cell r="C25">
            <v>102</v>
          </cell>
          <cell r="D25">
            <v>1040573</v>
          </cell>
          <cell r="E25">
            <v>452885.33</v>
          </cell>
          <cell r="F25">
            <v>452885.33</v>
          </cell>
          <cell r="G25">
            <v>452885.33</v>
          </cell>
          <cell r="H25">
            <v>452885.33</v>
          </cell>
          <cell r="I25">
            <v>448035.33</v>
          </cell>
          <cell r="J25">
            <v>587687.67</v>
          </cell>
        </row>
        <row r="26">
          <cell r="B26">
            <v>41301</v>
          </cell>
          <cell r="C26">
            <v>191</v>
          </cell>
          <cell r="D26">
            <v>500000</v>
          </cell>
          <cell r="E26">
            <v>149548.72</v>
          </cell>
          <cell r="F26">
            <v>149548.72</v>
          </cell>
          <cell r="G26">
            <v>149548.72</v>
          </cell>
          <cell r="H26">
            <v>149548.72</v>
          </cell>
          <cell r="I26">
            <v>10604.22</v>
          </cell>
          <cell r="J26">
            <v>350451.28</v>
          </cell>
        </row>
        <row r="27">
          <cell r="B27">
            <v>41301</v>
          </cell>
          <cell r="C27">
            <v>209</v>
          </cell>
          <cell r="D27">
            <v>4270810</v>
          </cell>
          <cell r="E27">
            <v>2659931.45</v>
          </cell>
          <cell r="F27">
            <v>2659931.45</v>
          </cell>
          <cell r="G27">
            <v>2588891.45</v>
          </cell>
          <cell r="H27">
            <v>2588891.45</v>
          </cell>
          <cell r="I27">
            <v>2181133.31</v>
          </cell>
          <cell r="J27">
            <v>1610878.55</v>
          </cell>
        </row>
        <row r="28">
          <cell r="B28">
            <v>41301</v>
          </cell>
          <cell r="C28">
            <v>102</v>
          </cell>
          <cell r="D28">
            <v>1870000</v>
          </cell>
          <cell r="E28">
            <v>1028079.03</v>
          </cell>
          <cell r="F28">
            <v>1028079.03</v>
          </cell>
          <cell r="G28">
            <v>1028079.03</v>
          </cell>
          <cell r="H28">
            <v>1028079.03</v>
          </cell>
          <cell r="I28">
            <v>1020209.03</v>
          </cell>
          <cell r="J28">
            <v>841920.97</v>
          </cell>
        </row>
        <row r="29">
          <cell r="B29">
            <v>41301</v>
          </cell>
          <cell r="C29">
            <v>227</v>
          </cell>
          <cell r="D29">
            <v>2136579.21</v>
          </cell>
          <cell r="E29">
            <v>15022.51</v>
          </cell>
          <cell r="F29">
            <v>15022.51</v>
          </cell>
          <cell r="G29">
            <v>15022.51</v>
          </cell>
          <cell r="H29">
            <v>15022.51</v>
          </cell>
          <cell r="I29">
            <v>15022.51</v>
          </cell>
          <cell r="J29">
            <v>2121556.7</v>
          </cell>
        </row>
        <row r="30">
          <cell r="B30">
            <v>41301</v>
          </cell>
          <cell r="C30">
            <v>125</v>
          </cell>
          <cell r="D30">
            <v>5600709</v>
          </cell>
          <cell r="E30">
            <v>2674414.3</v>
          </cell>
          <cell r="F30">
            <v>2674414.3</v>
          </cell>
          <cell r="G30">
            <v>2674414.3</v>
          </cell>
          <cell r="H30">
            <v>2674414.3</v>
          </cell>
          <cell r="I30">
            <v>2663414.3</v>
          </cell>
          <cell r="J30">
            <v>2926294.7</v>
          </cell>
        </row>
        <row r="31">
          <cell r="B31">
            <v>41301</v>
          </cell>
          <cell r="C31">
            <v>102</v>
          </cell>
          <cell r="D31">
            <v>36000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36000</v>
          </cell>
        </row>
        <row r="32">
          <cell r="B32">
            <v>41301</v>
          </cell>
          <cell r="C32">
            <v>239</v>
          </cell>
          <cell r="D32">
            <v>3099324</v>
          </cell>
          <cell r="E32">
            <v>1605.45</v>
          </cell>
          <cell r="F32">
            <v>1605.45</v>
          </cell>
          <cell r="G32">
            <v>1605.45</v>
          </cell>
          <cell r="H32">
            <v>1605.45</v>
          </cell>
          <cell r="I32">
            <v>1605.45</v>
          </cell>
          <cell r="J32">
            <v>3097718.55</v>
          </cell>
        </row>
        <row r="33">
          <cell r="B33">
            <v>41301</v>
          </cell>
          <cell r="C33">
            <v>102</v>
          </cell>
          <cell r="D33">
            <v>512760.5</v>
          </cell>
          <cell r="E33">
            <v>424400</v>
          </cell>
          <cell r="F33">
            <v>424400</v>
          </cell>
          <cell r="G33">
            <v>424400</v>
          </cell>
          <cell r="H33">
            <v>424400</v>
          </cell>
          <cell r="I33">
            <v>424400</v>
          </cell>
          <cell r="J33">
            <v>88360.5</v>
          </cell>
        </row>
        <row r="34">
          <cell r="B34">
            <v>41301</v>
          </cell>
          <cell r="C34">
            <v>0</v>
          </cell>
          <cell r="D34">
            <v>500000</v>
          </cell>
          <cell r="E34">
            <v>227611.88</v>
          </cell>
          <cell r="F34">
            <v>227611.88</v>
          </cell>
          <cell r="G34">
            <v>227611.88</v>
          </cell>
          <cell r="H34">
            <v>227611.88</v>
          </cell>
          <cell r="I34">
            <v>195323.11</v>
          </cell>
          <cell r="J34">
            <v>272388.12</v>
          </cell>
        </row>
        <row r="35">
          <cell r="B35">
            <v>41301</v>
          </cell>
          <cell r="C35">
            <v>239</v>
          </cell>
          <cell r="D35">
            <v>1806389.36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1806389.36</v>
          </cell>
        </row>
        <row r="36">
          <cell r="B36" t="str">
            <v>Total 41301</v>
          </cell>
          <cell r="D36">
            <v>36810176.07</v>
          </cell>
          <cell r="E36">
            <v>20613126.090000004</v>
          </cell>
          <cell r="F36">
            <v>20613126.090000004</v>
          </cell>
          <cell r="G36">
            <v>20542086.090000004</v>
          </cell>
          <cell r="H36">
            <v>20539321.05</v>
          </cell>
          <cell r="I36">
            <v>19260485.79</v>
          </cell>
          <cell r="J36">
            <v>16197049.979999999</v>
          </cell>
        </row>
        <row r="37">
          <cell r="B37">
            <v>41305</v>
          </cell>
          <cell r="C37">
            <v>124</v>
          </cell>
          <cell r="D37">
            <v>950000</v>
          </cell>
          <cell r="E37">
            <v>812776.03</v>
          </cell>
          <cell r="F37">
            <v>812776.03</v>
          </cell>
          <cell r="G37">
            <v>812776.03</v>
          </cell>
          <cell r="H37">
            <v>812776.03</v>
          </cell>
          <cell r="I37">
            <v>809429.3</v>
          </cell>
          <cell r="J37">
            <v>137223.97</v>
          </cell>
        </row>
        <row r="38">
          <cell r="B38">
            <v>41305</v>
          </cell>
          <cell r="C38">
            <v>102</v>
          </cell>
          <cell r="D38">
            <v>21200707.82</v>
          </cell>
          <cell r="E38">
            <v>19473536.8</v>
          </cell>
          <cell r="F38">
            <v>19473536.8</v>
          </cell>
          <cell r="G38">
            <v>19473536.8</v>
          </cell>
          <cell r="H38">
            <v>19473536.8</v>
          </cell>
          <cell r="I38">
            <v>19390176.2</v>
          </cell>
          <cell r="J38">
            <v>1727171.02</v>
          </cell>
        </row>
        <row r="39">
          <cell r="B39">
            <v>41305</v>
          </cell>
          <cell r="C39">
            <v>123</v>
          </cell>
          <cell r="D39">
            <v>16712370.38</v>
          </cell>
          <cell r="E39">
            <v>15999601.06</v>
          </cell>
          <cell r="F39">
            <v>15999601.06</v>
          </cell>
          <cell r="G39">
            <v>15999601.06</v>
          </cell>
          <cell r="H39">
            <v>15999601.06</v>
          </cell>
          <cell r="I39">
            <v>15703030.13</v>
          </cell>
          <cell r="J39">
            <v>712769.32</v>
          </cell>
        </row>
        <row r="40">
          <cell r="B40">
            <v>41305</v>
          </cell>
          <cell r="C40">
            <v>191</v>
          </cell>
          <cell r="D40">
            <v>2016292.3</v>
          </cell>
          <cell r="E40">
            <v>1908028.34</v>
          </cell>
          <cell r="F40">
            <v>1908028.34</v>
          </cell>
          <cell r="G40">
            <v>1908028.34</v>
          </cell>
          <cell r="H40">
            <v>1908028.34</v>
          </cell>
          <cell r="I40">
            <v>1726820.84</v>
          </cell>
          <cell r="J40">
            <v>108263.96</v>
          </cell>
        </row>
        <row r="41">
          <cell r="B41">
            <v>41305</v>
          </cell>
          <cell r="C41">
            <v>209</v>
          </cell>
          <cell r="D41">
            <v>5250000</v>
          </cell>
          <cell r="E41">
            <v>3063172.1</v>
          </cell>
          <cell r="F41">
            <v>3063172.1</v>
          </cell>
          <cell r="G41">
            <v>3063172.1</v>
          </cell>
          <cell r="H41">
            <v>3063172.1</v>
          </cell>
          <cell r="I41">
            <v>3042948.11</v>
          </cell>
          <cell r="J41">
            <v>2186827.9</v>
          </cell>
        </row>
        <row r="42">
          <cell r="B42">
            <v>41305</v>
          </cell>
          <cell r="C42">
            <v>102</v>
          </cell>
          <cell r="D42">
            <v>580000</v>
          </cell>
          <cell r="E42">
            <v>538505</v>
          </cell>
          <cell r="F42">
            <v>538505</v>
          </cell>
          <cell r="G42">
            <v>538505</v>
          </cell>
          <cell r="H42">
            <v>538505</v>
          </cell>
          <cell r="I42">
            <v>537080.87</v>
          </cell>
          <cell r="J42">
            <v>41495</v>
          </cell>
        </row>
        <row r="43">
          <cell r="B43">
            <v>41305</v>
          </cell>
          <cell r="C43">
            <v>227</v>
          </cell>
          <cell r="D43">
            <v>1500000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1500000</v>
          </cell>
        </row>
        <row r="44">
          <cell r="B44">
            <v>41305</v>
          </cell>
          <cell r="C44">
            <v>125</v>
          </cell>
          <cell r="D44">
            <v>1150500</v>
          </cell>
          <cell r="E44">
            <v>1052489.23</v>
          </cell>
          <cell r="F44">
            <v>1052489.23</v>
          </cell>
          <cell r="G44">
            <v>1052489.23</v>
          </cell>
          <cell r="H44">
            <v>1052489.23</v>
          </cell>
          <cell r="I44">
            <v>1049816.68</v>
          </cell>
          <cell r="J44">
            <v>98010.77</v>
          </cell>
        </row>
        <row r="45">
          <cell r="B45">
            <v>41305</v>
          </cell>
          <cell r="C45">
            <v>239</v>
          </cell>
          <cell r="D45">
            <v>1250000</v>
          </cell>
          <cell r="E45">
            <v>1014819.73</v>
          </cell>
          <cell r="F45">
            <v>1014819.73</v>
          </cell>
          <cell r="G45">
            <v>1014819.73</v>
          </cell>
          <cell r="H45">
            <v>1014819.73</v>
          </cell>
          <cell r="I45">
            <v>1012122.75</v>
          </cell>
          <cell r="J45">
            <v>235180.27</v>
          </cell>
        </row>
        <row r="46">
          <cell r="B46">
            <v>41305</v>
          </cell>
          <cell r="C46">
            <v>0</v>
          </cell>
          <cell r="D46">
            <v>626900.11</v>
          </cell>
          <cell r="E46">
            <v>496565.07</v>
          </cell>
          <cell r="F46">
            <v>496565.07</v>
          </cell>
          <cell r="G46">
            <v>496565.07</v>
          </cell>
          <cell r="H46">
            <v>496565.07</v>
          </cell>
          <cell r="I46">
            <v>495638.5</v>
          </cell>
          <cell r="J46">
            <v>130335.04</v>
          </cell>
        </row>
        <row r="47">
          <cell r="B47" t="str">
            <v>Total 41305</v>
          </cell>
          <cell r="D47">
            <v>51236770.61</v>
          </cell>
          <cell r="E47">
            <v>44359493.36</v>
          </cell>
          <cell r="F47">
            <v>44359493.36</v>
          </cell>
          <cell r="G47">
            <v>44359493.36</v>
          </cell>
          <cell r="H47">
            <v>44359493.36</v>
          </cell>
          <cell r="I47">
            <v>43767063.38</v>
          </cell>
          <cell r="J47">
            <v>6877277.249999999</v>
          </cell>
        </row>
        <row r="48">
          <cell r="B48">
            <v>43104</v>
          </cell>
          <cell r="C48">
            <v>102</v>
          </cell>
          <cell r="D48">
            <v>4682127</v>
          </cell>
          <cell r="E48">
            <v>4446023</v>
          </cell>
          <cell r="F48">
            <v>4446023</v>
          </cell>
          <cell r="G48">
            <v>4446023</v>
          </cell>
          <cell r="H48">
            <v>4446023</v>
          </cell>
          <cell r="I48">
            <v>4446023</v>
          </cell>
          <cell r="J48">
            <v>236104</v>
          </cell>
        </row>
        <row r="49">
          <cell r="B49">
            <v>43104</v>
          </cell>
          <cell r="C49">
            <v>191</v>
          </cell>
          <cell r="D49">
            <v>1704387</v>
          </cell>
          <cell r="E49">
            <v>16800</v>
          </cell>
          <cell r="F49">
            <v>16800</v>
          </cell>
          <cell r="G49">
            <v>16800</v>
          </cell>
          <cell r="H49">
            <v>16800</v>
          </cell>
          <cell r="I49">
            <v>16800</v>
          </cell>
          <cell r="J49">
            <v>1687587</v>
          </cell>
        </row>
        <row r="50">
          <cell r="B50">
            <v>43104</v>
          </cell>
          <cell r="C50">
            <v>209</v>
          </cell>
          <cell r="D50">
            <v>20500000</v>
          </cell>
          <cell r="E50">
            <v>7201746.69</v>
          </cell>
          <cell r="F50">
            <v>7201746.69</v>
          </cell>
          <cell r="G50">
            <v>7201746.69</v>
          </cell>
          <cell r="H50">
            <v>7201746.69</v>
          </cell>
          <cell r="I50">
            <v>6932618.69</v>
          </cell>
          <cell r="J50">
            <v>13298253.31</v>
          </cell>
        </row>
        <row r="51">
          <cell r="B51">
            <v>43104</v>
          </cell>
          <cell r="C51">
            <v>227</v>
          </cell>
          <cell r="D51">
            <v>500000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500000</v>
          </cell>
        </row>
        <row r="52">
          <cell r="B52">
            <v>43104</v>
          </cell>
          <cell r="C52">
            <v>125</v>
          </cell>
          <cell r="D52">
            <v>15113881.77</v>
          </cell>
          <cell r="E52">
            <v>10560711</v>
          </cell>
          <cell r="F52">
            <v>10560711</v>
          </cell>
          <cell r="G52">
            <v>10560711</v>
          </cell>
          <cell r="H52">
            <v>10560711</v>
          </cell>
          <cell r="I52">
            <v>9895431</v>
          </cell>
          <cell r="J52">
            <v>4553170.77</v>
          </cell>
        </row>
        <row r="53">
          <cell r="B53" t="str">
            <v>Total 43104</v>
          </cell>
          <cell r="D53">
            <v>42500395.769999996</v>
          </cell>
          <cell r="E53">
            <v>22225280.69</v>
          </cell>
          <cell r="F53">
            <v>22225280.69</v>
          </cell>
          <cell r="G53">
            <v>22225280.69</v>
          </cell>
          <cell r="H53">
            <v>22225280.69</v>
          </cell>
          <cell r="I53">
            <v>21290872.69</v>
          </cell>
          <cell r="J53">
            <v>20275115.08</v>
          </cell>
        </row>
        <row r="54">
          <cell r="B54">
            <v>44101</v>
          </cell>
          <cell r="C54">
            <v>239</v>
          </cell>
          <cell r="D54">
            <v>1607066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1607066</v>
          </cell>
        </row>
        <row r="55">
          <cell r="B55">
            <v>44101</v>
          </cell>
          <cell r="C55">
            <v>125</v>
          </cell>
          <cell r="D55">
            <v>4265151.86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4265151.86</v>
          </cell>
        </row>
        <row r="56">
          <cell r="B56">
            <v>44101</v>
          </cell>
          <cell r="C56">
            <v>209</v>
          </cell>
          <cell r="D56">
            <v>19003394.93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19003394.93</v>
          </cell>
        </row>
        <row r="57">
          <cell r="B57">
            <v>44101</v>
          </cell>
          <cell r="C57">
            <v>227</v>
          </cell>
          <cell r="D57">
            <v>121124.04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121124.04</v>
          </cell>
        </row>
        <row r="58">
          <cell r="B58" t="str">
            <v>Total 44101</v>
          </cell>
          <cell r="D58">
            <v>24996736.83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24996736.83</v>
          </cell>
        </row>
        <row r="59">
          <cell r="B59">
            <v>51101</v>
          </cell>
          <cell r="C59">
            <v>102</v>
          </cell>
          <cell r="D59">
            <v>32000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32000</v>
          </cell>
        </row>
        <row r="60">
          <cell r="B60">
            <v>51101</v>
          </cell>
          <cell r="C60">
            <v>124</v>
          </cell>
          <cell r="D60">
            <v>80000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80000</v>
          </cell>
        </row>
        <row r="61">
          <cell r="B61">
            <v>51101</v>
          </cell>
          <cell r="C61">
            <v>102</v>
          </cell>
          <cell r="D61">
            <v>60000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60000</v>
          </cell>
        </row>
        <row r="62">
          <cell r="B62">
            <v>51101</v>
          </cell>
          <cell r="C62">
            <v>123</v>
          </cell>
          <cell r="D62">
            <v>13500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13500</v>
          </cell>
        </row>
        <row r="63">
          <cell r="B63">
            <v>51101</v>
          </cell>
          <cell r="C63">
            <v>124</v>
          </cell>
          <cell r="D63">
            <v>29570000</v>
          </cell>
          <cell r="E63">
            <v>21196468.44</v>
          </cell>
          <cell r="F63">
            <v>21196468.44</v>
          </cell>
          <cell r="G63">
            <v>21196468.44</v>
          </cell>
          <cell r="H63">
            <v>21196468.44</v>
          </cell>
          <cell r="I63">
            <v>21196468.44</v>
          </cell>
          <cell r="J63">
            <v>8373531.56</v>
          </cell>
        </row>
        <row r="64">
          <cell r="B64">
            <v>51101</v>
          </cell>
          <cell r="C64">
            <v>102</v>
          </cell>
          <cell r="D64">
            <v>20000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20000</v>
          </cell>
        </row>
        <row r="65">
          <cell r="B65">
            <v>51101</v>
          </cell>
          <cell r="C65">
            <v>191</v>
          </cell>
          <cell r="D65">
            <v>500000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500000</v>
          </cell>
        </row>
        <row r="66">
          <cell r="B66">
            <v>51101</v>
          </cell>
          <cell r="C66">
            <v>209</v>
          </cell>
          <cell r="D66">
            <v>15000000</v>
          </cell>
          <cell r="E66">
            <v>6270149.98</v>
          </cell>
          <cell r="F66">
            <v>6270149.98</v>
          </cell>
          <cell r="G66">
            <v>6076608.98</v>
          </cell>
          <cell r="H66">
            <v>5987910.05</v>
          </cell>
          <cell r="I66">
            <v>5904202.35</v>
          </cell>
          <cell r="J66">
            <v>8729850.02</v>
          </cell>
        </row>
        <row r="67">
          <cell r="B67">
            <v>51101</v>
          </cell>
          <cell r="C67">
            <v>227</v>
          </cell>
          <cell r="D67">
            <v>1000000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1000000</v>
          </cell>
        </row>
        <row r="68">
          <cell r="B68">
            <v>51101</v>
          </cell>
          <cell r="C68">
            <v>125</v>
          </cell>
          <cell r="D68">
            <v>136400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136400</v>
          </cell>
        </row>
        <row r="69">
          <cell r="B69" t="str">
            <v>Total 51101</v>
          </cell>
          <cell r="D69">
            <v>46411900</v>
          </cell>
          <cell r="E69">
            <v>27466618.42</v>
          </cell>
          <cell r="F69">
            <v>27466618.42</v>
          </cell>
          <cell r="G69">
            <v>27273077.42</v>
          </cell>
          <cell r="H69">
            <v>27184378.490000002</v>
          </cell>
          <cell r="I69">
            <v>27100670.79</v>
          </cell>
          <cell r="J69">
            <v>18945281.58</v>
          </cell>
        </row>
        <row r="70">
          <cell r="B70">
            <v>51201</v>
          </cell>
          <cell r="C70">
            <v>124</v>
          </cell>
          <cell r="D70">
            <v>108216343.21</v>
          </cell>
          <cell r="E70">
            <v>52223627.23</v>
          </cell>
          <cell r="F70">
            <v>52223627.23</v>
          </cell>
          <cell r="G70">
            <v>36257780.81</v>
          </cell>
          <cell r="H70">
            <v>36257780.81</v>
          </cell>
          <cell r="I70">
            <v>33659643.66</v>
          </cell>
          <cell r="J70">
            <v>55992715.98</v>
          </cell>
        </row>
        <row r="71">
          <cell r="B71">
            <v>51201</v>
          </cell>
          <cell r="C71">
            <v>209</v>
          </cell>
          <cell r="D71">
            <v>30014597.67</v>
          </cell>
          <cell r="E71">
            <v>17122201.66</v>
          </cell>
          <cell r="F71">
            <v>17122201.66</v>
          </cell>
          <cell r="G71">
            <v>4147686.44</v>
          </cell>
          <cell r="H71">
            <v>4147686.44</v>
          </cell>
          <cell r="I71">
            <v>3089542.1</v>
          </cell>
          <cell r="J71">
            <v>12892396.01</v>
          </cell>
        </row>
        <row r="72">
          <cell r="B72">
            <v>51201</v>
          </cell>
          <cell r="C72">
            <v>227</v>
          </cell>
          <cell r="D72">
            <v>5774743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5774743</v>
          </cell>
        </row>
        <row r="73">
          <cell r="B73">
            <v>51201</v>
          </cell>
          <cell r="C73">
            <v>239</v>
          </cell>
          <cell r="D73">
            <v>859583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859583</v>
          </cell>
        </row>
        <row r="74">
          <cell r="B74">
            <v>51201</v>
          </cell>
          <cell r="C74">
            <v>239</v>
          </cell>
          <cell r="D74">
            <v>13389435.75</v>
          </cell>
          <cell r="E74">
            <v>2406837.62</v>
          </cell>
          <cell r="F74">
            <v>2406837.62</v>
          </cell>
          <cell r="G74">
            <v>2406837.62</v>
          </cell>
          <cell r="H74">
            <v>2406837.62</v>
          </cell>
          <cell r="I74">
            <v>2406837.62</v>
          </cell>
          <cell r="J74">
            <v>10982598.13</v>
          </cell>
        </row>
        <row r="75">
          <cell r="B75" t="str">
            <v>Total 51201</v>
          </cell>
          <cell r="D75">
            <v>158254702.63</v>
          </cell>
          <cell r="E75">
            <v>71752666.51</v>
          </cell>
          <cell r="F75">
            <v>71752666.51</v>
          </cell>
          <cell r="G75">
            <v>42812304.87</v>
          </cell>
          <cell r="H75">
            <v>42812304.87</v>
          </cell>
          <cell r="I75">
            <v>39156023.379999995</v>
          </cell>
          <cell r="J75">
            <v>86502036.11999999</v>
          </cell>
        </row>
        <row r="76">
          <cell r="B76">
            <v>55203</v>
          </cell>
          <cell r="C76">
            <v>209</v>
          </cell>
          <cell r="D76">
            <v>14329190</v>
          </cell>
          <cell r="E76">
            <v>9900634.84</v>
          </cell>
          <cell r="F76">
            <v>9900634.84</v>
          </cell>
          <cell r="G76">
            <v>9900634.84</v>
          </cell>
          <cell r="H76">
            <v>9900634.84</v>
          </cell>
          <cell r="I76">
            <v>8594130</v>
          </cell>
          <cell r="J76">
            <v>4428555.16</v>
          </cell>
        </row>
        <row r="77">
          <cell r="B77">
            <v>55203</v>
          </cell>
          <cell r="C77">
            <v>125</v>
          </cell>
          <cell r="D77">
            <v>899291</v>
          </cell>
          <cell r="E77">
            <v>6500</v>
          </cell>
          <cell r="F77">
            <v>6500</v>
          </cell>
          <cell r="G77">
            <v>6500</v>
          </cell>
          <cell r="H77">
            <v>6500</v>
          </cell>
          <cell r="I77">
            <v>6500</v>
          </cell>
          <cell r="J77">
            <v>892791</v>
          </cell>
        </row>
        <row r="78">
          <cell r="B78" t="str">
            <v>Total 55203</v>
          </cell>
          <cell r="D78">
            <v>15228481</v>
          </cell>
          <cell r="E78">
            <v>9907134.84</v>
          </cell>
          <cell r="F78">
            <v>9907134.84</v>
          </cell>
          <cell r="G78">
            <v>9907134.84</v>
          </cell>
          <cell r="H78">
            <v>9907134.84</v>
          </cell>
          <cell r="I78">
            <v>8600630</v>
          </cell>
          <cell r="J78">
            <v>5321346.16</v>
          </cell>
        </row>
        <row r="79">
          <cell r="B79">
            <v>74101</v>
          </cell>
          <cell r="C79">
            <v>102</v>
          </cell>
          <cell r="D79">
            <v>11753.41</v>
          </cell>
          <cell r="E79">
            <v>11753.41</v>
          </cell>
          <cell r="F79">
            <v>11753.41</v>
          </cell>
          <cell r="G79">
            <v>11753.41</v>
          </cell>
          <cell r="H79">
            <v>11753.41</v>
          </cell>
          <cell r="I79">
            <v>11753.41</v>
          </cell>
          <cell r="J79">
            <v>0</v>
          </cell>
        </row>
        <row r="80">
          <cell r="B80">
            <v>74101</v>
          </cell>
          <cell r="C80">
            <v>124</v>
          </cell>
          <cell r="D80">
            <v>1902188.92</v>
          </cell>
          <cell r="E80">
            <v>1902188.92</v>
          </cell>
          <cell r="F80">
            <v>1902188.92</v>
          </cell>
          <cell r="G80">
            <v>1902188.92</v>
          </cell>
          <cell r="H80">
            <v>1902188.92</v>
          </cell>
          <cell r="I80">
            <v>1902188.92</v>
          </cell>
          <cell r="J80">
            <v>0</v>
          </cell>
        </row>
        <row r="81">
          <cell r="B81">
            <v>74101</v>
          </cell>
          <cell r="C81">
            <v>123</v>
          </cell>
          <cell r="D81">
            <v>1980</v>
          </cell>
          <cell r="E81">
            <v>1980</v>
          </cell>
          <cell r="F81">
            <v>1980</v>
          </cell>
          <cell r="G81">
            <v>1980</v>
          </cell>
          <cell r="H81">
            <v>1980</v>
          </cell>
          <cell r="I81">
            <v>0</v>
          </cell>
          <cell r="J81">
            <v>0</v>
          </cell>
        </row>
        <row r="82">
          <cell r="B82">
            <v>74101</v>
          </cell>
          <cell r="C82">
            <v>102</v>
          </cell>
          <cell r="D82">
            <v>10000</v>
          </cell>
          <cell r="E82">
            <v>10000</v>
          </cell>
          <cell r="F82">
            <v>10000</v>
          </cell>
          <cell r="G82">
            <v>10000</v>
          </cell>
          <cell r="H82">
            <v>10000</v>
          </cell>
          <cell r="I82">
            <v>10000</v>
          </cell>
          <cell r="J82">
            <v>0</v>
          </cell>
        </row>
        <row r="83">
          <cell r="B83">
            <v>74101</v>
          </cell>
          <cell r="C83">
            <v>209</v>
          </cell>
          <cell r="D83">
            <v>391785.24</v>
          </cell>
          <cell r="E83">
            <v>391390.44</v>
          </cell>
          <cell r="F83">
            <v>391390.44</v>
          </cell>
          <cell r="G83">
            <v>391390.44</v>
          </cell>
          <cell r="H83">
            <v>391390.44</v>
          </cell>
          <cell r="I83">
            <v>391390.44</v>
          </cell>
          <cell r="J83">
            <v>394.8</v>
          </cell>
        </row>
        <row r="84">
          <cell r="B84">
            <v>74101</v>
          </cell>
          <cell r="C84">
            <v>102</v>
          </cell>
          <cell r="D84">
            <v>371.2</v>
          </cell>
          <cell r="E84">
            <v>371.2</v>
          </cell>
          <cell r="F84">
            <v>371.2</v>
          </cell>
          <cell r="G84">
            <v>371.2</v>
          </cell>
          <cell r="H84">
            <v>371.2</v>
          </cell>
          <cell r="I84">
            <v>371.2</v>
          </cell>
          <cell r="J84">
            <v>0</v>
          </cell>
        </row>
        <row r="85">
          <cell r="B85">
            <v>74101</v>
          </cell>
          <cell r="C85">
            <v>125</v>
          </cell>
          <cell r="D85">
            <v>4400</v>
          </cell>
          <cell r="E85">
            <v>4400</v>
          </cell>
          <cell r="F85">
            <v>4400</v>
          </cell>
          <cell r="G85">
            <v>4400</v>
          </cell>
          <cell r="H85">
            <v>4400</v>
          </cell>
          <cell r="I85">
            <v>4400</v>
          </cell>
          <cell r="J85">
            <v>0</v>
          </cell>
        </row>
        <row r="86">
          <cell r="B86">
            <v>74101</v>
          </cell>
          <cell r="C86">
            <v>102</v>
          </cell>
          <cell r="D86">
            <v>6419</v>
          </cell>
          <cell r="E86">
            <v>6419</v>
          </cell>
          <cell r="F86">
            <v>6419</v>
          </cell>
          <cell r="G86">
            <v>6419</v>
          </cell>
          <cell r="H86">
            <v>6419</v>
          </cell>
          <cell r="I86">
            <v>6419</v>
          </cell>
          <cell r="J86">
            <v>0</v>
          </cell>
        </row>
        <row r="87">
          <cell r="B87" t="str">
            <v>Total 74101</v>
          </cell>
          <cell r="D87">
            <v>2328897.77</v>
          </cell>
          <cell r="E87">
            <v>2328502.97</v>
          </cell>
          <cell r="F87">
            <v>2328502.97</v>
          </cell>
          <cell r="G87">
            <v>2328502.97</v>
          </cell>
          <cell r="H87">
            <v>2328502.97</v>
          </cell>
          <cell r="I87">
            <v>2326522.97</v>
          </cell>
          <cell r="J87">
            <v>394.8</v>
          </cell>
        </row>
        <row r="88">
          <cell r="B88">
            <v>74102</v>
          </cell>
          <cell r="C88">
            <v>102</v>
          </cell>
          <cell r="D88">
            <v>102600.78</v>
          </cell>
          <cell r="E88">
            <v>102600.78</v>
          </cell>
          <cell r="F88">
            <v>102600.78</v>
          </cell>
          <cell r="G88">
            <v>102600.78</v>
          </cell>
          <cell r="H88">
            <v>102600.78</v>
          </cell>
          <cell r="I88">
            <v>102600.78</v>
          </cell>
          <cell r="J88">
            <v>0</v>
          </cell>
        </row>
        <row r="89">
          <cell r="B89">
            <v>74102</v>
          </cell>
          <cell r="C89">
            <v>124</v>
          </cell>
          <cell r="D89">
            <v>1537484.32</v>
          </cell>
          <cell r="E89">
            <v>1535783.32</v>
          </cell>
          <cell r="F89">
            <v>1535783.32</v>
          </cell>
          <cell r="G89">
            <v>1535783.32</v>
          </cell>
          <cell r="H89">
            <v>1535783.32</v>
          </cell>
          <cell r="I89">
            <v>1535783.32</v>
          </cell>
          <cell r="J89">
            <v>1701</v>
          </cell>
        </row>
        <row r="90">
          <cell r="B90">
            <v>74102</v>
          </cell>
          <cell r="C90">
            <v>102</v>
          </cell>
          <cell r="D90">
            <v>1370664.46</v>
          </cell>
          <cell r="E90">
            <v>1369164.46</v>
          </cell>
          <cell r="F90">
            <v>1369164.46</v>
          </cell>
          <cell r="G90">
            <v>1369164.46</v>
          </cell>
          <cell r="H90">
            <v>1369164.46</v>
          </cell>
          <cell r="I90">
            <v>1369164.46</v>
          </cell>
          <cell r="J90">
            <v>1500</v>
          </cell>
        </row>
        <row r="91">
          <cell r="B91">
            <v>74102</v>
          </cell>
          <cell r="C91">
            <v>123</v>
          </cell>
          <cell r="D91">
            <v>1073668.01</v>
          </cell>
          <cell r="E91">
            <v>1071679.26</v>
          </cell>
          <cell r="F91">
            <v>1071679.26</v>
          </cell>
          <cell r="G91">
            <v>1071679.26</v>
          </cell>
          <cell r="H91">
            <v>1071679.26</v>
          </cell>
          <cell r="I91">
            <v>1071679.26</v>
          </cell>
          <cell r="J91">
            <v>1988.75</v>
          </cell>
        </row>
        <row r="92">
          <cell r="B92">
            <v>74102</v>
          </cell>
          <cell r="C92">
            <v>102</v>
          </cell>
          <cell r="D92">
            <v>357089</v>
          </cell>
          <cell r="E92">
            <v>357089</v>
          </cell>
          <cell r="F92">
            <v>357089</v>
          </cell>
          <cell r="G92">
            <v>357089</v>
          </cell>
          <cell r="H92">
            <v>357089</v>
          </cell>
          <cell r="I92">
            <v>357089</v>
          </cell>
          <cell r="J92">
            <v>0</v>
          </cell>
        </row>
        <row r="93">
          <cell r="B93">
            <v>74102</v>
          </cell>
          <cell r="C93">
            <v>191</v>
          </cell>
          <cell r="D93">
            <v>125714</v>
          </cell>
          <cell r="E93">
            <v>125714</v>
          </cell>
          <cell r="F93">
            <v>125714</v>
          </cell>
          <cell r="G93">
            <v>125714</v>
          </cell>
          <cell r="H93">
            <v>125714</v>
          </cell>
          <cell r="I93">
            <v>125714</v>
          </cell>
          <cell r="J93">
            <v>0</v>
          </cell>
        </row>
        <row r="94">
          <cell r="B94">
            <v>74102</v>
          </cell>
          <cell r="C94">
            <v>209</v>
          </cell>
          <cell r="D94">
            <v>989430.96</v>
          </cell>
          <cell r="E94">
            <v>989430.96</v>
          </cell>
          <cell r="F94">
            <v>989430.96</v>
          </cell>
          <cell r="G94">
            <v>989430.96</v>
          </cell>
          <cell r="H94">
            <v>989430.96</v>
          </cell>
          <cell r="I94">
            <v>989430.96</v>
          </cell>
          <cell r="J94">
            <v>0</v>
          </cell>
        </row>
        <row r="95">
          <cell r="B95">
            <v>74102</v>
          </cell>
          <cell r="C95">
            <v>102</v>
          </cell>
          <cell r="D95">
            <v>3046</v>
          </cell>
          <cell r="E95">
            <v>3046</v>
          </cell>
          <cell r="F95">
            <v>3046</v>
          </cell>
          <cell r="G95">
            <v>3046</v>
          </cell>
          <cell r="H95">
            <v>3046</v>
          </cell>
          <cell r="I95">
            <v>3046</v>
          </cell>
          <cell r="J95">
            <v>0</v>
          </cell>
        </row>
        <row r="96">
          <cell r="B96">
            <v>74102</v>
          </cell>
          <cell r="C96">
            <v>125</v>
          </cell>
          <cell r="D96">
            <v>1754098.9</v>
          </cell>
          <cell r="E96">
            <v>1754098.9</v>
          </cell>
          <cell r="F96">
            <v>1754098.9</v>
          </cell>
          <cell r="G96">
            <v>1754098.9</v>
          </cell>
          <cell r="H96">
            <v>1754098.9</v>
          </cell>
          <cell r="I96">
            <v>1754098.9</v>
          </cell>
          <cell r="J96">
            <v>0</v>
          </cell>
        </row>
        <row r="97">
          <cell r="B97">
            <v>74102</v>
          </cell>
          <cell r="C97">
            <v>239</v>
          </cell>
          <cell r="D97">
            <v>1949686.63</v>
          </cell>
          <cell r="E97">
            <v>1949490.88</v>
          </cell>
          <cell r="F97">
            <v>1949490.88</v>
          </cell>
          <cell r="G97">
            <v>1949490.88</v>
          </cell>
          <cell r="H97">
            <v>1949490.88</v>
          </cell>
          <cell r="I97">
            <v>1949490.88</v>
          </cell>
          <cell r="J97">
            <v>195.75</v>
          </cell>
        </row>
        <row r="98">
          <cell r="B98">
            <v>74102</v>
          </cell>
          <cell r="C98">
            <v>0</v>
          </cell>
          <cell r="D98">
            <v>41664.12</v>
          </cell>
          <cell r="E98">
            <v>41014.12</v>
          </cell>
          <cell r="F98">
            <v>41014.12</v>
          </cell>
          <cell r="G98">
            <v>41014.12</v>
          </cell>
          <cell r="H98">
            <v>41014.12</v>
          </cell>
          <cell r="I98">
            <v>41014.12</v>
          </cell>
          <cell r="J98">
            <v>650</v>
          </cell>
        </row>
        <row r="99">
          <cell r="B99" t="str">
            <v>Total 74102</v>
          </cell>
          <cell r="D99">
            <v>9305147.179999998</v>
          </cell>
          <cell r="E99">
            <v>9299111.679999998</v>
          </cell>
          <cell r="F99">
            <v>9299111.679999998</v>
          </cell>
          <cell r="G99">
            <v>9299111.679999998</v>
          </cell>
          <cell r="H99">
            <v>9299111.679999998</v>
          </cell>
          <cell r="I99">
            <v>9299111.679999998</v>
          </cell>
          <cell r="J99">
            <v>6035.5</v>
          </cell>
        </row>
        <row r="100">
          <cell r="B100">
            <v>74103</v>
          </cell>
          <cell r="C100">
            <v>102</v>
          </cell>
          <cell r="D100">
            <v>13.95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13.95</v>
          </cell>
        </row>
        <row r="101">
          <cell r="B101">
            <v>74103</v>
          </cell>
          <cell r="C101">
            <v>102</v>
          </cell>
          <cell r="D101">
            <v>11080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11080</v>
          </cell>
        </row>
        <row r="102">
          <cell r="B102">
            <v>74103</v>
          </cell>
          <cell r="C102">
            <v>123</v>
          </cell>
          <cell r="D102">
            <v>61280</v>
          </cell>
          <cell r="E102">
            <v>1260</v>
          </cell>
          <cell r="F102">
            <v>1260</v>
          </cell>
          <cell r="G102">
            <v>1260</v>
          </cell>
          <cell r="H102">
            <v>1260</v>
          </cell>
          <cell r="I102">
            <v>0</v>
          </cell>
          <cell r="J102">
            <v>60020</v>
          </cell>
        </row>
        <row r="103">
          <cell r="B103">
            <v>74103</v>
          </cell>
          <cell r="C103">
            <v>102</v>
          </cell>
          <cell r="D103">
            <v>660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660</v>
          </cell>
        </row>
        <row r="104">
          <cell r="B104">
            <v>74103</v>
          </cell>
          <cell r="C104">
            <v>102</v>
          </cell>
          <cell r="D104">
            <v>1335.65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1335.65</v>
          </cell>
        </row>
        <row r="105">
          <cell r="B105">
            <v>74103</v>
          </cell>
          <cell r="C105">
            <v>124</v>
          </cell>
          <cell r="D105">
            <v>11616.86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11616.86</v>
          </cell>
        </row>
        <row r="106">
          <cell r="B106">
            <v>74103</v>
          </cell>
          <cell r="C106">
            <v>102</v>
          </cell>
          <cell r="D106">
            <v>2551.37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2551.37</v>
          </cell>
        </row>
        <row r="107">
          <cell r="B107">
            <v>74103</v>
          </cell>
          <cell r="C107">
            <v>102</v>
          </cell>
          <cell r="D107">
            <v>3607.19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3607.19</v>
          </cell>
        </row>
        <row r="108">
          <cell r="B108">
            <v>74103</v>
          </cell>
          <cell r="C108">
            <v>102</v>
          </cell>
          <cell r="D108">
            <v>1826.73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1826.73</v>
          </cell>
        </row>
        <row r="109">
          <cell r="B109">
            <v>74103</v>
          </cell>
          <cell r="C109">
            <v>102</v>
          </cell>
          <cell r="D109">
            <v>2488.52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2488.52</v>
          </cell>
        </row>
        <row r="110">
          <cell r="B110">
            <v>74103</v>
          </cell>
          <cell r="C110">
            <v>102</v>
          </cell>
          <cell r="D110">
            <v>459.7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459.7</v>
          </cell>
        </row>
        <row r="111">
          <cell r="B111">
            <v>74103</v>
          </cell>
          <cell r="C111">
            <v>102</v>
          </cell>
          <cell r="D111">
            <v>441.88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441.88</v>
          </cell>
        </row>
        <row r="112">
          <cell r="B112">
            <v>74103</v>
          </cell>
          <cell r="C112">
            <v>102</v>
          </cell>
          <cell r="D112">
            <v>3214.26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3214.26</v>
          </cell>
        </row>
        <row r="113">
          <cell r="B113">
            <v>74103</v>
          </cell>
          <cell r="C113">
            <v>102</v>
          </cell>
          <cell r="D113">
            <v>462.37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462.37</v>
          </cell>
        </row>
        <row r="114">
          <cell r="B114">
            <v>74103</v>
          </cell>
          <cell r="C114">
            <v>102</v>
          </cell>
          <cell r="D114">
            <v>448.74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448.74</v>
          </cell>
        </row>
        <row r="115">
          <cell r="B115">
            <v>74103</v>
          </cell>
          <cell r="C115">
            <v>102</v>
          </cell>
          <cell r="D115">
            <v>519.22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519.22</v>
          </cell>
        </row>
        <row r="116">
          <cell r="B116">
            <v>74103</v>
          </cell>
          <cell r="C116">
            <v>102</v>
          </cell>
          <cell r="D116">
            <v>2610.73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2610.73</v>
          </cell>
        </row>
        <row r="117">
          <cell r="B117">
            <v>74103</v>
          </cell>
          <cell r="C117">
            <v>102</v>
          </cell>
          <cell r="D117">
            <v>1360.73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1360.73</v>
          </cell>
        </row>
        <row r="118">
          <cell r="B118">
            <v>74103</v>
          </cell>
          <cell r="C118">
            <v>227</v>
          </cell>
          <cell r="D118">
            <v>60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60</v>
          </cell>
        </row>
        <row r="119">
          <cell r="B119">
            <v>74103</v>
          </cell>
          <cell r="C119">
            <v>102</v>
          </cell>
          <cell r="D119">
            <v>1482.67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1482.67</v>
          </cell>
        </row>
        <row r="120">
          <cell r="B120">
            <v>74103</v>
          </cell>
          <cell r="C120">
            <v>209</v>
          </cell>
          <cell r="D120">
            <v>1064.22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1064.22</v>
          </cell>
        </row>
        <row r="121">
          <cell r="B121">
            <v>74103</v>
          </cell>
          <cell r="C121">
            <v>227</v>
          </cell>
          <cell r="D121">
            <v>2598.15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2598.15</v>
          </cell>
        </row>
        <row r="122">
          <cell r="B122">
            <v>74103</v>
          </cell>
          <cell r="C122">
            <v>227</v>
          </cell>
          <cell r="D122">
            <v>3231.5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3231.5</v>
          </cell>
        </row>
        <row r="123">
          <cell r="B123">
            <v>74103</v>
          </cell>
          <cell r="C123">
            <v>239</v>
          </cell>
          <cell r="D123">
            <v>0.01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0.01</v>
          </cell>
        </row>
        <row r="124">
          <cell r="B124">
            <v>74103</v>
          </cell>
          <cell r="C124">
            <v>102</v>
          </cell>
          <cell r="D124">
            <v>2760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2760</v>
          </cell>
        </row>
        <row r="125">
          <cell r="B125">
            <v>74103</v>
          </cell>
          <cell r="C125">
            <v>209</v>
          </cell>
          <cell r="D125">
            <v>38128.51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38128.51</v>
          </cell>
        </row>
        <row r="126">
          <cell r="B126">
            <v>74103</v>
          </cell>
          <cell r="C126">
            <v>239</v>
          </cell>
          <cell r="D126">
            <v>93727.89</v>
          </cell>
          <cell r="E126">
            <v>93727.89</v>
          </cell>
          <cell r="F126">
            <v>93727.89</v>
          </cell>
          <cell r="G126">
            <v>93727.89</v>
          </cell>
          <cell r="H126">
            <v>93727.89</v>
          </cell>
          <cell r="I126">
            <v>93727.89</v>
          </cell>
          <cell r="J126">
            <v>0</v>
          </cell>
        </row>
        <row r="127">
          <cell r="B127" t="str">
            <v>Total 74103</v>
          </cell>
          <cell r="D127">
            <v>249030.84999999998</v>
          </cell>
          <cell r="E127">
            <v>94987.89</v>
          </cell>
          <cell r="F127">
            <v>94987.89</v>
          </cell>
          <cell r="G127">
            <v>94987.89</v>
          </cell>
          <cell r="H127">
            <v>94987.89</v>
          </cell>
          <cell r="I127">
            <v>93727.89</v>
          </cell>
          <cell r="J127">
            <v>154042.95999999996</v>
          </cell>
        </row>
        <row r="128">
          <cell r="B128">
            <v>74104</v>
          </cell>
          <cell r="C128">
            <v>102</v>
          </cell>
          <cell r="D128">
            <v>57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57</v>
          </cell>
        </row>
        <row r="129">
          <cell r="B129">
            <v>74104</v>
          </cell>
          <cell r="C129">
            <v>102</v>
          </cell>
          <cell r="D129">
            <v>6277.13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6277.13</v>
          </cell>
        </row>
        <row r="130">
          <cell r="B130">
            <v>74104</v>
          </cell>
          <cell r="C130">
            <v>102</v>
          </cell>
          <cell r="D130">
            <v>660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660</v>
          </cell>
        </row>
        <row r="131">
          <cell r="B131">
            <v>74104</v>
          </cell>
          <cell r="C131">
            <v>191</v>
          </cell>
          <cell r="D131">
            <v>22031.19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22031.19</v>
          </cell>
        </row>
        <row r="132">
          <cell r="B132">
            <v>74104</v>
          </cell>
          <cell r="C132">
            <v>102</v>
          </cell>
          <cell r="D132">
            <v>240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240</v>
          </cell>
        </row>
        <row r="133">
          <cell r="B133">
            <v>74104</v>
          </cell>
          <cell r="C133">
            <v>227</v>
          </cell>
          <cell r="D133">
            <v>7324.99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7324.99</v>
          </cell>
        </row>
        <row r="134">
          <cell r="B134">
            <v>74104</v>
          </cell>
          <cell r="C134">
            <v>125</v>
          </cell>
          <cell r="D134">
            <v>3143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3143</v>
          </cell>
        </row>
        <row r="135">
          <cell r="B135">
            <v>74104</v>
          </cell>
          <cell r="C135">
            <v>102</v>
          </cell>
          <cell r="D135">
            <v>643.36</v>
          </cell>
          <cell r="E135">
            <v>643.36</v>
          </cell>
          <cell r="F135">
            <v>643.36</v>
          </cell>
          <cell r="G135">
            <v>643.36</v>
          </cell>
          <cell r="H135">
            <v>643.36</v>
          </cell>
          <cell r="I135">
            <v>0</v>
          </cell>
          <cell r="J135">
            <v>0</v>
          </cell>
        </row>
        <row r="136">
          <cell r="B136">
            <v>74104</v>
          </cell>
          <cell r="C136">
            <v>123</v>
          </cell>
          <cell r="D136">
            <v>3320.91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3320.91</v>
          </cell>
        </row>
        <row r="137">
          <cell r="B137" t="str">
            <v>Total 74104</v>
          </cell>
          <cell r="D137">
            <v>43697.58</v>
          </cell>
          <cell r="E137">
            <v>643.36</v>
          </cell>
          <cell r="F137">
            <v>643.36</v>
          </cell>
          <cell r="G137">
            <v>643.36</v>
          </cell>
          <cell r="H137">
            <v>643.36</v>
          </cell>
          <cell r="I137">
            <v>0</v>
          </cell>
          <cell r="J137">
            <v>43054.22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</sheetNames>
    <sheetDataSet>
      <sheetData sheetId="0">
        <row r="17">
          <cell r="B17" t="str">
            <v>Total 41201</v>
          </cell>
          <cell r="D17">
            <v>14219048</v>
          </cell>
          <cell r="E17">
            <v>0</v>
          </cell>
          <cell r="F17">
            <v>0</v>
          </cell>
          <cell r="G17">
            <v>14219048</v>
          </cell>
          <cell r="H17">
            <v>2843809.6000000006</v>
          </cell>
          <cell r="I17">
            <v>11375238.400000002</v>
          </cell>
        </row>
        <row r="18">
          <cell r="B18">
            <v>41301</v>
          </cell>
          <cell r="C18">
            <v>124</v>
          </cell>
          <cell r="D18">
            <v>620156</v>
          </cell>
          <cell r="E18">
            <v>0</v>
          </cell>
          <cell r="F18">
            <v>0</v>
          </cell>
          <cell r="G18">
            <v>620156</v>
          </cell>
          <cell r="H18">
            <v>124031.2</v>
          </cell>
          <cell r="I18">
            <v>496124.8</v>
          </cell>
        </row>
        <row r="19">
          <cell r="B19">
            <v>41301</v>
          </cell>
          <cell r="C19">
            <v>102</v>
          </cell>
          <cell r="D19">
            <v>16625000</v>
          </cell>
          <cell r="E19">
            <v>0</v>
          </cell>
          <cell r="F19">
            <v>0</v>
          </cell>
          <cell r="G19">
            <v>16625000</v>
          </cell>
          <cell r="H19">
            <v>3325000</v>
          </cell>
          <cell r="I19">
            <v>13300000</v>
          </cell>
        </row>
        <row r="20">
          <cell r="B20">
            <v>41301</v>
          </cell>
          <cell r="C20">
            <v>123</v>
          </cell>
          <cell r="D20">
            <v>15900000</v>
          </cell>
          <cell r="E20">
            <v>0</v>
          </cell>
          <cell r="F20">
            <v>0</v>
          </cell>
          <cell r="G20">
            <v>15900000</v>
          </cell>
          <cell r="H20">
            <v>3180000</v>
          </cell>
          <cell r="I20">
            <v>12720000</v>
          </cell>
        </row>
        <row r="21">
          <cell r="B21">
            <v>41301</v>
          </cell>
          <cell r="C21">
            <v>102</v>
          </cell>
          <cell r="D21">
            <v>6650000</v>
          </cell>
          <cell r="E21">
            <v>0</v>
          </cell>
          <cell r="F21">
            <v>0</v>
          </cell>
          <cell r="G21">
            <v>6650000</v>
          </cell>
          <cell r="H21">
            <v>1330000</v>
          </cell>
          <cell r="I21">
            <v>5320000</v>
          </cell>
        </row>
        <row r="22">
          <cell r="B22">
            <v>41301</v>
          </cell>
          <cell r="C22">
            <v>191</v>
          </cell>
          <cell r="D22">
            <v>1069700</v>
          </cell>
          <cell r="E22">
            <v>0</v>
          </cell>
          <cell r="F22">
            <v>0</v>
          </cell>
          <cell r="G22">
            <v>1069700</v>
          </cell>
          <cell r="H22">
            <v>213940</v>
          </cell>
          <cell r="I22">
            <v>855760</v>
          </cell>
        </row>
        <row r="23">
          <cell r="B23">
            <v>41301</v>
          </cell>
          <cell r="C23">
            <v>209</v>
          </cell>
          <cell r="D23">
            <v>3518437</v>
          </cell>
          <cell r="E23">
            <v>0</v>
          </cell>
          <cell r="F23">
            <v>0</v>
          </cell>
          <cell r="G23">
            <v>3518437</v>
          </cell>
          <cell r="H23">
            <v>703687.4</v>
          </cell>
          <cell r="I23">
            <v>2814749.6</v>
          </cell>
        </row>
        <row r="24">
          <cell r="B24">
            <v>41301</v>
          </cell>
          <cell r="C24">
            <v>102</v>
          </cell>
          <cell r="D24">
            <v>3325000</v>
          </cell>
          <cell r="E24">
            <v>0</v>
          </cell>
          <cell r="F24">
            <v>0</v>
          </cell>
          <cell r="G24">
            <v>3325000</v>
          </cell>
          <cell r="H24">
            <v>665000</v>
          </cell>
          <cell r="I24">
            <v>2660000</v>
          </cell>
        </row>
        <row r="25">
          <cell r="B25">
            <v>41301</v>
          </cell>
          <cell r="C25">
            <v>227</v>
          </cell>
          <cell r="D25">
            <v>3003000</v>
          </cell>
          <cell r="E25">
            <v>0</v>
          </cell>
          <cell r="F25">
            <v>0</v>
          </cell>
          <cell r="G25">
            <v>3003000</v>
          </cell>
          <cell r="H25">
            <v>600600</v>
          </cell>
          <cell r="I25">
            <v>2402400</v>
          </cell>
        </row>
        <row r="26">
          <cell r="B26">
            <v>41301</v>
          </cell>
          <cell r="C26">
            <v>125</v>
          </cell>
          <cell r="D26">
            <v>8848000</v>
          </cell>
          <cell r="E26">
            <v>0</v>
          </cell>
          <cell r="F26">
            <v>0</v>
          </cell>
          <cell r="G26">
            <v>8848000</v>
          </cell>
          <cell r="H26">
            <v>1769600</v>
          </cell>
          <cell r="I26">
            <v>7078400</v>
          </cell>
        </row>
        <row r="27">
          <cell r="B27">
            <v>41301</v>
          </cell>
          <cell r="C27">
            <v>0</v>
          </cell>
          <cell r="D27">
            <v>434829</v>
          </cell>
          <cell r="E27">
            <v>0</v>
          </cell>
          <cell r="F27">
            <v>0</v>
          </cell>
          <cell r="G27">
            <v>434829</v>
          </cell>
          <cell r="H27">
            <v>86965.8</v>
          </cell>
          <cell r="I27">
            <v>347863.2</v>
          </cell>
        </row>
        <row r="28">
          <cell r="B28" t="str">
            <v>Total 41301</v>
          </cell>
          <cell r="D28">
            <v>59994122</v>
          </cell>
          <cell r="E28">
            <v>0</v>
          </cell>
          <cell r="F28">
            <v>0</v>
          </cell>
          <cell r="G28">
            <v>59994122</v>
          </cell>
          <cell r="H28">
            <v>11998824.4</v>
          </cell>
          <cell r="I28">
            <v>47995297.6</v>
          </cell>
        </row>
        <row r="29">
          <cell r="B29">
            <v>41305</v>
          </cell>
          <cell r="C29">
            <v>124</v>
          </cell>
          <cell r="D29">
            <v>2480625</v>
          </cell>
          <cell r="E29">
            <v>0</v>
          </cell>
          <cell r="F29">
            <v>0</v>
          </cell>
          <cell r="G29">
            <v>2480625</v>
          </cell>
          <cell r="H29">
            <v>2109592.74</v>
          </cell>
          <cell r="I29">
            <v>371032.26</v>
          </cell>
        </row>
        <row r="30">
          <cell r="B30">
            <v>41305</v>
          </cell>
          <cell r="C30">
            <v>102</v>
          </cell>
          <cell r="D30">
            <v>9475000</v>
          </cell>
          <cell r="E30">
            <v>0</v>
          </cell>
          <cell r="F30">
            <v>0</v>
          </cell>
          <cell r="G30">
            <v>9475000</v>
          </cell>
          <cell r="H30">
            <v>7011700</v>
          </cell>
          <cell r="I30">
            <v>2463300</v>
          </cell>
        </row>
        <row r="31">
          <cell r="B31">
            <v>41305</v>
          </cell>
          <cell r="C31">
            <v>123</v>
          </cell>
          <cell r="D31">
            <v>9875000</v>
          </cell>
          <cell r="E31">
            <v>0</v>
          </cell>
          <cell r="F31">
            <v>0</v>
          </cell>
          <cell r="G31">
            <v>9875000</v>
          </cell>
          <cell r="H31">
            <v>4190556.72</v>
          </cell>
          <cell r="I31">
            <v>5684443.28</v>
          </cell>
        </row>
        <row r="32">
          <cell r="B32">
            <v>41305</v>
          </cell>
          <cell r="C32">
            <v>191</v>
          </cell>
          <cell r="D32">
            <v>3321700</v>
          </cell>
          <cell r="E32">
            <v>0</v>
          </cell>
          <cell r="F32">
            <v>0</v>
          </cell>
          <cell r="G32">
            <v>3321700</v>
          </cell>
          <cell r="H32">
            <v>2957518</v>
          </cell>
          <cell r="I32">
            <v>364182</v>
          </cell>
        </row>
        <row r="33">
          <cell r="B33">
            <v>41305</v>
          </cell>
          <cell r="C33">
            <v>0</v>
          </cell>
          <cell r="D33">
            <v>549288</v>
          </cell>
          <cell r="E33">
            <v>0</v>
          </cell>
          <cell r="F33">
            <v>0</v>
          </cell>
          <cell r="G33">
            <v>549288</v>
          </cell>
          <cell r="H33">
            <v>235971.79</v>
          </cell>
          <cell r="I33">
            <v>313316.21</v>
          </cell>
        </row>
        <row r="34">
          <cell r="B34">
            <v>41305</v>
          </cell>
          <cell r="C34">
            <v>209</v>
          </cell>
          <cell r="D34">
            <v>5864063</v>
          </cell>
          <cell r="E34">
            <v>0</v>
          </cell>
          <cell r="F34">
            <v>0</v>
          </cell>
          <cell r="G34">
            <v>5864063</v>
          </cell>
          <cell r="H34">
            <v>3910000</v>
          </cell>
          <cell r="I34">
            <v>1954063</v>
          </cell>
        </row>
        <row r="35">
          <cell r="B35">
            <v>41305</v>
          </cell>
          <cell r="C35">
            <v>102</v>
          </cell>
          <cell r="D35">
            <v>2850000</v>
          </cell>
          <cell r="E35">
            <v>0</v>
          </cell>
          <cell r="F35">
            <v>0</v>
          </cell>
          <cell r="G35">
            <v>2850000</v>
          </cell>
          <cell r="H35">
            <v>2394000</v>
          </cell>
          <cell r="I35">
            <v>456000</v>
          </cell>
        </row>
        <row r="36">
          <cell r="B36">
            <v>41305</v>
          </cell>
          <cell r="C36">
            <v>227</v>
          </cell>
          <cell r="D36">
            <v>1072500</v>
          </cell>
          <cell r="E36">
            <v>0</v>
          </cell>
          <cell r="F36">
            <v>0</v>
          </cell>
          <cell r="G36">
            <v>1072500</v>
          </cell>
          <cell r="H36">
            <v>760790</v>
          </cell>
          <cell r="I36">
            <v>311710</v>
          </cell>
        </row>
        <row r="37">
          <cell r="B37">
            <v>41305</v>
          </cell>
          <cell r="C37">
            <v>125</v>
          </cell>
          <cell r="D37">
            <v>6037000</v>
          </cell>
          <cell r="E37">
            <v>0</v>
          </cell>
          <cell r="F37">
            <v>0</v>
          </cell>
          <cell r="G37">
            <v>6037000</v>
          </cell>
          <cell r="H37">
            <v>2063184.16</v>
          </cell>
          <cell r="I37">
            <v>3973815.84</v>
          </cell>
        </row>
        <row r="38">
          <cell r="B38" t="str">
            <v>Total 41305</v>
          </cell>
          <cell r="D38">
            <v>41525176</v>
          </cell>
          <cell r="E38">
            <v>0</v>
          </cell>
          <cell r="F38">
            <v>0</v>
          </cell>
          <cell r="G38">
            <v>41525176</v>
          </cell>
          <cell r="H38">
            <v>25633313.41</v>
          </cell>
          <cell r="I38">
            <v>15891862.59</v>
          </cell>
        </row>
        <row r="39">
          <cell r="B39">
            <v>43104</v>
          </cell>
          <cell r="C39">
            <v>102</v>
          </cell>
          <cell r="D39">
            <v>29450000</v>
          </cell>
          <cell r="E39">
            <v>0</v>
          </cell>
          <cell r="F39">
            <v>0</v>
          </cell>
          <cell r="G39">
            <v>29450000</v>
          </cell>
          <cell r="H39">
            <v>5890000</v>
          </cell>
          <cell r="I39">
            <v>23560000</v>
          </cell>
        </row>
        <row r="40">
          <cell r="B40">
            <v>43104</v>
          </cell>
          <cell r="C40">
            <v>123</v>
          </cell>
          <cell r="D40">
            <v>23850000</v>
          </cell>
          <cell r="E40">
            <v>0</v>
          </cell>
          <cell r="F40">
            <v>0</v>
          </cell>
          <cell r="G40">
            <v>23850000</v>
          </cell>
          <cell r="H40">
            <v>4770000</v>
          </cell>
          <cell r="I40">
            <v>19080000</v>
          </cell>
        </row>
        <row r="41">
          <cell r="B41">
            <v>43104</v>
          </cell>
          <cell r="C41">
            <v>191</v>
          </cell>
          <cell r="D41">
            <v>888221</v>
          </cell>
          <cell r="E41">
            <v>0</v>
          </cell>
          <cell r="F41">
            <v>0</v>
          </cell>
          <cell r="G41">
            <v>888221</v>
          </cell>
          <cell r="H41">
            <v>177644.2</v>
          </cell>
          <cell r="I41">
            <v>710576.8</v>
          </cell>
        </row>
        <row r="42">
          <cell r="B42">
            <v>43104</v>
          </cell>
          <cell r="C42">
            <v>209</v>
          </cell>
          <cell r="D42">
            <v>10555313</v>
          </cell>
          <cell r="E42">
            <v>0</v>
          </cell>
          <cell r="F42">
            <v>0</v>
          </cell>
          <cell r="G42">
            <v>10555313</v>
          </cell>
          <cell r="H42">
            <v>5111062.6</v>
          </cell>
          <cell r="I42">
            <v>5444250.4</v>
          </cell>
        </row>
        <row r="43">
          <cell r="B43">
            <v>43104</v>
          </cell>
          <cell r="C43">
            <v>125</v>
          </cell>
          <cell r="D43">
            <v>29862000</v>
          </cell>
          <cell r="E43">
            <v>0</v>
          </cell>
          <cell r="F43">
            <v>0</v>
          </cell>
          <cell r="G43">
            <v>29862000</v>
          </cell>
          <cell r="H43">
            <v>5972400</v>
          </cell>
          <cell r="I43">
            <v>23889600</v>
          </cell>
        </row>
        <row r="44">
          <cell r="B44" t="str">
            <v>Total 43104</v>
          </cell>
          <cell r="D44">
            <v>94605534</v>
          </cell>
          <cell r="E44">
            <v>0</v>
          </cell>
          <cell r="F44">
            <v>0</v>
          </cell>
          <cell r="G44">
            <v>94605534</v>
          </cell>
          <cell r="H44">
            <v>21921106.799999997</v>
          </cell>
          <cell r="I44">
            <v>72684427.19999999</v>
          </cell>
        </row>
        <row r="45">
          <cell r="B45">
            <v>51101</v>
          </cell>
          <cell r="C45">
            <v>102</v>
          </cell>
          <cell r="D45">
            <v>8550000</v>
          </cell>
          <cell r="E45">
            <v>0</v>
          </cell>
          <cell r="F45">
            <v>0</v>
          </cell>
          <cell r="G45">
            <v>8550000</v>
          </cell>
          <cell r="H45">
            <v>0</v>
          </cell>
          <cell r="I45">
            <v>8550000</v>
          </cell>
        </row>
        <row r="46">
          <cell r="B46">
            <v>51101</v>
          </cell>
          <cell r="C46">
            <v>124</v>
          </cell>
          <cell r="D46">
            <v>25435762</v>
          </cell>
          <cell r="E46">
            <v>15000000</v>
          </cell>
          <cell r="F46">
            <v>0</v>
          </cell>
          <cell r="G46">
            <v>40435762</v>
          </cell>
          <cell r="H46">
            <v>0</v>
          </cell>
          <cell r="I46">
            <v>40435762</v>
          </cell>
        </row>
        <row r="47">
          <cell r="B47">
            <v>51101</v>
          </cell>
          <cell r="C47">
            <v>102</v>
          </cell>
          <cell r="D47">
            <v>95000</v>
          </cell>
          <cell r="E47">
            <v>0</v>
          </cell>
          <cell r="F47">
            <v>0</v>
          </cell>
          <cell r="G47">
            <v>95000</v>
          </cell>
          <cell r="H47">
            <v>0</v>
          </cell>
          <cell r="I47">
            <v>95000</v>
          </cell>
        </row>
        <row r="48">
          <cell r="B48">
            <v>51101</v>
          </cell>
          <cell r="C48">
            <v>191</v>
          </cell>
          <cell r="D48">
            <v>106970</v>
          </cell>
          <cell r="E48">
            <v>0</v>
          </cell>
          <cell r="F48">
            <v>0</v>
          </cell>
          <cell r="G48">
            <v>106970</v>
          </cell>
          <cell r="H48">
            <v>0</v>
          </cell>
          <cell r="I48">
            <v>106970</v>
          </cell>
        </row>
        <row r="49">
          <cell r="B49">
            <v>51101</v>
          </cell>
          <cell r="C49">
            <v>209</v>
          </cell>
          <cell r="D49">
            <v>12900937</v>
          </cell>
          <cell r="E49">
            <v>0</v>
          </cell>
          <cell r="F49">
            <v>0</v>
          </cell>
          <cell r="G49">
            <v>12900937</v>
          </cell>
          <cell r="H49">
            <v>0</v>
          </cell>
          <cell r="I49">
            <v>12900937</v>
          </cell>
        </row>
        <row r="50">
          <cell r="B50">
            <v>51101</v>
          </cell>
          <cell r="C50">
            <v>227</v>
          </cell>
          <cell r="D50">
            <v>42900</v>
          </cell>
          <cell r="E50">
            <v>0</v>
          </cell>
          <cell r="F50">
            <v>0</v>
          </cell>
          <cell r="G50">
            <v>42900</v>
          </cell>
          <cell r="H50">
            <v>0</v>
          </cell>
          <cell r="I50">
            <v>42900</v>
          </cell>
        </row>
        <row r="51">
          <cell r="B51">
            <v>51101</v>
          </cell>
          <cell r="C51">
            <v>125</v>
          </cell>
          <cell r="D51">
            <v>276500</v>
          </cell>
          <cell r="E51">
            <v>0</v>
          </cell>
          <cell r="F51">
            <v>0</v>
          </cell>
          <cell r="G51">
            <v>276500</v>
          </cell>
          <cell r="H51">
            <v>0</v>
          </cell>
          <cell r="I51">
            <v>276500</v>
          </cell>
        </row>
        <row r="52">
          <cell r="B52">
            <v>51101</v>
          </cell>
          <cell r="C52">
            <v>123</v>
          </cell>
          <cell r="D52">
            <v>0</v>
          </cell>
          <cell r="E52">
            <v>2100000</v>
          </cell>
          <cell r="F52">
            <v>900000</v>
          </cell>
          <cell r="G52">
            <v>1200000</v>
          </cell>
          <cell r="H52">
            <v>0</v>
          </cell>
          <cell r="I52">
            <v>1200000</v>
          </cell>
        </row>
        <row r="53">
          <cell r="B53" t="str">
            <v>Total 51101</v>
          </cell>
          <cell r="D53">
            <v>47408069</v>
          </cell>
          <cell r="E53">
            <v>17100000</v>
          </cell>
          <cell r="F53">
            <v>900000</v>
          </cell>
          <cell r="G53">
            <v>63608069</v>
          </cell>
          <cell r="H53">
            <v>0</v>
          </cell>
          <cell r="I53">
            <v>63608069</v>
          </cell>
        </row>
        <row r="54">
          <cell r="B54">
            <v>51201</v>
          </cell>
          <cell r="C54">
            <v>124</v>
          </cell>
          <cell r="D54">
            <v>95122613</v>
          </cell>
          <cell r="E54">
            <v>0</v>
          </cell>
          <cell r="F54">
            <v>15000000</v>
          </cell>
          <cell r="G54">
            <v>80122613</v>
          </cell>
          <cell r="H54">
            <v>12175694.46</v>
          </cell>
          <cell r="I54">
            <v>67946918.54</v>
          </cell>
        </row>
        <row r="55">
          <cell r="B55">
            <v>51201</v>
          </cell>
          <cell r="C55">
            <v>209</v>
          </cell>
          <cell r="D55">
            <v>66850313</v>
          </cell>
          <cell r="E55">
            <v>0</v>
          </cell>
          <cell r="F55">
            <v>0</v>
          </cell>
          <cell r="G55">
            <v>66850313</v>
          </cell>
          <cell r="H55">
            <v>8556840.06</v>
          </cell>
          <cell r="I55">
            <v>58293472.94</v>
          </cell>
        </row>
        <row r="56">
          <cell r="B56">
            <v>51201</v>
          </cell>
          <cell r="C56">
            <v>227</v>
          </cell>
          <cell r="D56">
            <v>16902600</v>
          </cell>
          <cell r="E56">
            <v>0</v>
          </cell>
          <cell r="F56">
            <v>0</v>
          </cell>
          <cell r="G56">
            <v>16902600</v>
          </cell>
          <cell r="H56">
            <v>2163532.8</v>
          </cell>
          <cell r="I56">
            <v>14739067.2</v>
          </cell>
        </row>
        <row r="57">
          <cell r="B57">
            <v>51201</v>
          </cell>
          <cell r="C57">
            <v>123</v>
          </cell>
          <cell r="D57">
            <v>0</v>
          </cell>
          <cell r="E57">
            <v>900000</v>
          </cell>
          <cell r="F57">
            <v>0</v>
          </cell>
          <cell r="G57">
            <v>900000</v>
          </cell>
          <cell r="H57">
            <v>0</v>
          </cell>
          <cell r="I57">
            <v>900000</v>
          </cell>
        </row>
        <row r="58">
          <cell r="B58" t="str">
            <v>Total 51201</v>
          </cell>
          <cell r="D58">
            <v>178875526</v>
          </cell>
          <cell r="E58">
            <v>900000</v>
          </cell>
          <cell r="F58">
            <v>15000000</v>
          </cell>
          <cell r="G58">
            <v>164775526</v>
          </cell>
          <cell r="H58">
            <v>22896067.320000004</v>
          </cell>
          <cell r="I58">
            <v>141879458.68</v>
          </cell>
        </row>
        <row r="59">
          <cell r="B59">
            <v>55203</v>
          </cell>
          <cell r="C59">
            <v>102</v>
          </cell>
          <cell r="D59">
            <v>3800000</v>
          </cell>
          <cell r="E59">
            <v>0</v>
          </cell>
          <cell r="F59">
            <v>0</v>
          </cell>
          <cell r="G59">
            <v>3800000</v>
          </cell>
          <cell r="H59">
            <v>760000</v>
          </cell>
          <cell r="I59">
            <v>3040000</v>
          </cell>
        </row>
        <row r="60">
          <cell r="B60">
            <v>55203</v>
          </cell>
          <cell r="C60">
            <v>123</v>
          </cell>
          <cell r="D60">
            <v>2650000</v>
          </cell>
          <cell r="E60">
            <v>0</v>
          </cell>
          <cell r="F60">
            <v>2100000</v>
          </cell>
          <cell r="G60">
            <v>550000</v>
          </cell>
          <cell r="H60">
            <v>530000</v>
          </cell>
          <cell r="I60">
            <v>20000</v>
          </cell>
        </row>
        <row r="61">
          <cell r="B61">
            <v>55203</v>
          </cell>
          <cell r="C61">
            <v>209</v>
          </cell>
          <cell r="D61">
            <v>12900938</v>
          </cell>
          <cell r="E61">
            <v>0</v>
          </cell>
          <cell r="F61">
            <v>0</v>
          </cell>
          <cell r="G61">
            <v>12900938</v>
          </cell>
          <cell r="H61">
            <v>2580187.6</v>
          </cell>
          <cell r="I61">
            <v>10320750.4</v>
          </cell>
        </row>
        <row r="62">
          <cell r="B62" t="str">
            <v>Total 55203</v>
          </cell>
          <cell r="D62">
            <v>19350938</v>
          </cell>
          <cell r="E62">
            <v>0</v>
          </cell>
          <cell r="F62">
            <v>2100000</v>
          </cell>
          <cell r="G62">
            <v>17250938</v>
          </cell>
          <cell r="H62">
            <v>3870187.6</v>
          </cell>
          <cell r="I62">
            <v>13380750.4</v>
          </cell>
        </row>
      </sheetData>
      <sheetData sheetId="1">
        <row r="17">
          <cell r="B17" t="str">
            <v>Total 41201</v>
          </cell>
          <cell r="D17">
            <v>11375238.400000002</v>
          </cell>
          <cell r="E17">
            <v>496481.93</v>
          </cell>
          <cell r="F17">
            <v>17803.93</v>
          </cell>
          <cell r="G17">
            <v>5470</v>
          </cell>
          <cell r="H17">
            <v>5470</v>
          </cell>
          <cell r="I17">
            <v>4870</v>
          </cell>
          <cell r="J17">
            <v>10878756.470000003</v>
          </cell>
        </row>
        <row r="18">
          <cell r="B18">
            <v>41301</v>
          </cell>
          <cell r="C18">
            <v>124</v>
          </cell>
          <cell r="D18">
            <v>496124.8</v>
          </cell>
          <cell r="E18">
            <v>37357.5</v>
          </cell>
          <cell r="F18">
            <v>8557.5</v>
          </cell>
          <cell r="G18">
            <v>2727.5</v>
          </cell>
          <cell r="H18">
            <v>2727.5</v>
          </cell>
          <cell r="I18">
            <v>2727.5</v>
          </cell>
          <cell r="J18">
            <v>458767.3</v>
          </cell>
        </row>
        <row r="19">
          <cell r="B19">
            <v>41301</v>
          </cell>
          <cell r="C19">
            <v>102</v>
          </cell>
          <cell r="D19">
            <v>13300000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13300000</v>
          </cell>
        </row>
        <row r="20">
          <cell r="B20">
            <v>41301</v>
          </cell>
          <cell r="C20">
            <v>123</v>
          </cell>
          <cell r="D20">
            <v>12720000</v>
          </cell>
          <cell r="E20">
            <v>3377815.15</v>
          </cell>
          <cell r="F20">
            <v>373655.15</v>
          </cell>
          <cell r="G20">
            <v>296827.15</v>
          </cell>
          <cell r="H20">
            <v>296827.15</v>
          </cell>
          <cell r="I20">
            <v>284331.65</v>
          </cell>
          <cell r="J20">
            <v>9342184.85</v>
          </cell>
        </row>
        <row r="21">
          <cell r="B21">
            <v>41301</v>
          </cell>
          <cell r="C21">
            <v>102</v>
          </cell>
          <cell r="D21">
            <v>5320000</v>
          </cell>
          <cell r="E21">
            <v>17000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5303000</v>
          </cell>
        </row>
        <row r="22">
          <cell r="B22">
            <v>41301</v>
          </cell>
          <cell r="C22">
            <v>191</v>
          </cell>
          <cell r="D22">
            <v>855760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855760</v>
          </cell>
        </row>
        <row r="23">
          <cell r="B23">
            <v>41301</v>
          </cell>
          <cell r="C23">
            <v>209</v>
          </cell>
          <cell r="D23">
            <v>2814749.6</v>
          </cell>
          <cell r="E23">
            <v>277522.36</v>
          </cell>
          <cell r="F23">
            <v>200239.62</v>
          </cell>
          <cell r="G23">
            <v>142332.12</v>
          </cell>
          <cell r="H23">
            <v>142332.12</v>
          </cell>
          <cell r="I23">
            <v>128229.12</v>
          </cell>
          <cell r="J23">
            <v>2537227.24</v>
          </cell>
        </row>
        <row r="24">
          <cell r="B24">
            <v>41301</v>
          </cell>
          <cell r="C24">
            <v>102</v>
          </cell>
          <cell r="D24">
            <v>2660000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2660000</v>
          </cell>
        </row>
        <row r="25">
          <cell r="B25">
            <v>41301</v>
          </cell>
          <cell r="C25">
            <v>227</v>
          </cell>
          <cell r="D25">
            <v>2402400</v>
          </cell>
          <cell r="E25">
            <v>6640.41</v>
          </cell>
          <cell r="F25">
            <v>40.41</v>
          </cell>
          <cell r="G25">
            <v>40.41</v>
          </cell>
          <cell r="H25">
            <v>40.41</v>
          </cell>
          <cell r="I25">
            <v>40.41</v>
          </cell>
          <cell r="J25">
            <v>2395759.59</v>
          </cell>
        </row>
        <row r="26">
          <cell r="B26">
            <v>41301</v>
          </cell>
          <cell r="C26">
            <v>125</v>
          </cell>
          <cell r="D26">
            <v>7078400</v>
          </cell>
          <cell r="E26">
            <v>154643.81</v>
          </cell>
          <cell r="F26">
            <v>153143.81</v>
          </cell>
          <cell r="G26">
            <v>110673.56</v>
          </cell>
          <cell r="H26">
            <v>110673.56</v>
          </cell>
          <cell r="I26">
            <v>110673.56</v>
          </cell>
          <cell r="J26">
            <v>6923756.19</v>
          </cell>
        </row>
        <row r="27">
          <cell r="B27">
            <v>41301</v>
          </cell>
          <cell r="C27">
            <v>0</v>
          </cell>
          <cell r="D27">
            <v>347863.2</v>
          </cell>
          <cell r="E27">
            <v>244278.98</v>
          </cell>
          <cell r="F27">
            <v>82631.82</v>
          </cell>
          <cell r="G27">
            <v>53231.82</v>
          </cell>
          <cell r="H27">
            <v>53231.82</v>
          </cell>
          <cell r="I27">
            <v>53231.82</v>
          </cell>
          <cell r="J27">
            <v>103584.22</v>
          </cell>
        </row>
        <row r="28">
          <cell r="B28" t="str">
            <v>Total 41301</v>
          </cell>
          <cell r="D28">
            <v>47995297.6</v>
          </cell>
          <cell r="E28">
            <v>4115258.21</v>
          </cell>
          <cell r="F28">
            <v>818268.31</v>
          </cell>
          <cell r="G28">
            <v>605832.5599999999</v>
          </cell>
          <cell r="H28">
            <v>605832.5599999999</v>
          </cell>
          <cell r="I28">
            <v>579234.0599999999</v>
          </cell>
          <cell r="J28">
            <v>43880039.39</v>
          </cell>
        </row>
        <row r="29">
          <cell r="B29">
            <v>41305</v>
          </cell>
          <cell r="C29">
            <v>124</v>
          </cell>
          <cell r="D29">
            <v>371032.26</v>
          </cell>
          <cell r="E29">
            <v>371032.26</v>
          </cell>
          <cell r="F29">
            <v>371032.26</v>
          </cell>
          <cell r="G29">
            <v>155032.26</v>
          </cell>
          <cell r="H29">
            <v>155032.26</v>
          </cell>
          <cell r="I29">
            <v>153412.26</v>
          </cell>
          <cell r="J29">
            <v>0</v>
          </cell>
        </row>
        <row r="30">
          <cell r="B30">
            <v>41305</v>
          </cell>
          <cell r="C30">
            <v>102</v>
          </cell>
          <cell r="D30">
            <v>2463300</v>
          </cell>
          <cell r="E30">
            <v>2406541.99</v>
          </cell>
          <cell r="F30">
            <v>2406541.99</v>
          </cell>
          <cell r="G30">
            <v>998941.99</v>
          </cell>
          <cell r="H30">
            <v>998941.99</v>
          </cell>
          <cell r="I30">
            <v>968973.69</v>
          </cell>
          <cell r="J30">
            <v>56758.01</v>
          </cell>
        </row>
        <row r="31">
          <cell r="B31">
            <v>41305</v>
          </cell>
          <cell r="C31">
            <v>123</v>
          </cell>
          <cell r="D31">
            <v>5684443.28</v>
          </cell>
          <cell r="E31">
            <v>5639134.03</v>
          </cell>
          <cell r="F31">
            <v>5429413.46</v>
          </cell>
          <cell r="G31">
            <v>2049175.26</v>
          </cell>
          <cell r="H31">
            <v>2049175.26</v>
          </cell>
          <cell r="I31">
            <v>2022399.87</v>
          </cell>
          <cell r="J31">
            <v>45309.25</v>
          </cell>
        </row>
        <row r="32">
          <cell r="B32">
            <v>41305</v>
          </cell>
          <cell r="C32">
            <v>191</v>
          </cell>
          <cell r="D32">
            <v>364182</v>
          </cell>
          <cell r="E32">
            <v>363169.26</v>
          </cell>
          <cell r="F32">
            <v>50232</v>
          </cell>
          <cell r="G32">
            <v>50232</v>
          </cell>
          <cell r="H32">
            <v>50232</v>
          </cell>
          <cell r="I32">
            <v>49478.52</v>
          </cell>
          <cell r="J32">
            <v>1012.74</v>
          </cell>
        </row>
        <row r="33">
          <cell r="B33">
            <v>41305</v>
          </cell>
          <cell r="C33">
            <v>0</v>
          </cell>
          <cell r="D33">
            <v>313316.21</v>
          </cell>
          <cell r="E33">
            <v>313316.13</v>
          </cell>
          <cell r="F33">
            <v>313316.13</v>
          </cell>
          <cell r="G33">
            <v>130916.13</v>
          </cell>
          <cell r="H33">
            <v>130916.13</v>
          </cell>
          <cell r="I33">
            <v>129548.13</v>
          </cell>
          <cell r="J33">
            <v>0.08</v>
          </cell>
        </row>
        <row r="34">
          <cell r="B34">
            <v>41305</v>
          </cell>
          <cell r="C34">
            <v>209</v>
          </cell>
          <cell r="D34">
            <v>1954063</v>
          </cell>
          <cell r="E34">
            <v>1853396.71</v>
          </cell>
          <cell r="F34">
            <v>1853396.71</v>
          </cell>
          <cell r="G34">
            <v>966064.51</v>
          </cell>
          <cell r="H34">
            <v>966064.51</v>
          </cell>
          <cell r="I34">
            <v>958444.32</v>
          </cell>
          <cell r="J34">
            <v>100666.29</v>
          </cell>
        </row>
        <row r="35">
          <cell r="B35">
            <v>41305</v>
          </cell>
          <cell r="C35">
            <v>102</v>
          </cell>
          <cell r="D35">
            <v>456000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456000</v>
          </cell>
        </row>
        <row r="36">
          <cell r="B36">
            <v>41305</v>
          </cell>
          <cell r="C36">
            <v>227</v>
          </cell>
          <cell r="D36">
            <v>311710</v>
          </cell>
          <cell r="E36">
            <v>311086.13</v>
          </cell>
          <cell r="F36">
            <v>311086.13</v>
          </cell>
          <cell r="G36">
            <v>118046.13</v>
          </cell>
          <cell r="H36">
            <v>118046.13</v>
          </cell>
          <cell r="I36">
            <v>116710.83</v>
          </cell>
          <cell r="J36">
            <v>623.87</v>
          </cell>
        </row>
        <row r="37">
          <cell r="B37">
            <v>41305</v>
          </cell>
          <cell r="C37">
            <v>125</v>
          </cell>
          <cell r="D37">
            <v>3973815.84</v>
          </cell>
          <cell r="E37">
            <v>2636257.62</v>
          </cell>
          <cell r="F37">
            <v>428661.26</v>
          </cell>
          <cell r="G37">
            <v>170310.17</v>
          </cell>
          <cell r="H37">
            <v>170310.17</v>
          </cell>
          <cell r="I37">
            <v>167877.72</v>
          </cell>
          <cell r="J37">
            <v>1337558.22</v>
          </cell>
        </row>
        <row r="38">
          <cell r="B38" t="str">
            <v>Total 41305</v>
          </cell>
          <cell r="D38">
            <v>15891862.59</v>
          </cell>
          <cell r="E38">
            <v>13893934.130000003</v>
          </cell>
          <cell r="F38">
            <v>11163679.940000001</v>
          </cell>
          <cell r="G38">
            <v>4638718.449999999</v>
          </cell>
          <cell r="H38">
            <v>4638718.449999999</v>
          </cell>
          <cell r="I38">
            <v>4566845.34</v>
          </cell>
          <cell r="J38">
            <v>1997928.46</v>
          </cell>
        </row>
        <row r="39">
          <cell r="B39">
            <v>43104</v>
          </cell>
          <cell r="C39">
            <v>102</v>
          </cell>
          <cell r="D39">
            <v>23560000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23560000</v>
          </cell>
        </row>
        <row r="40">
          <cell r="B40">
            <v>43104</v>
          </cell>
          <cell r="C40">
            <v>123</v>
          </cell>
          <cell r="D40">
            <v>19080000</v>
          </cell>
          <cell r="E40">
            <v>925571.18</v>
          </cell>
          <cell r="F40">
            <v>725571.18</v>
          </cell>
          <cell r="G40">
            <v>725571.18</v>
          </cell>
          <cell r="H40">
            <v>725571.18</v>
          </cell>
          <cell r="I40">
            <v>725571.18</v>
          </cell>
          <cell r="J40">
            <v>18154428.82</v>
          </cell>
        </row>
        <row r="41">
          <cell r="B41">
            <v>43104</v>
          </cell>
          <cell r="C41">
            <v>191</v>
          </cell>
          <cell r="D41">
            <v>710576.8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710576.8</v>
          </cell>
        </row>
        <row r="42">
          <cell r="B42">
            <v>43104</v>
          </cell>
          <cell r="C42">
            <v>209</v>
          </cell>
          <cell r="D42">
            <v>5444250.4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5444250.4</v>
          </cell>
        </row>
        <row r="43">
          <cell r="B43">
            <v>43104</v>
          </cell>
          <cell r="C43">
            <v>125</v>
          </cell>
          <cell r="D43">
            <v>23889600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23889600</v>
          </cell>
        </row>
        <row r="44">
          <cell r="B44" t="str">
            <v>Total 43104</v>
          </cell>
          <cell r="D44">
            <v>72684427.19999999</v>
          </cell>
          <cell r="E44">
            <v>925571.18</v>
          </cell>
          <cell r="F44">
            <v>725571.18</v>
          </cell>
          <cell r="G44">
            <v>725571.18</v>
          </cell>
          <cell r="H44">
            <v>725571.18</v>
          </cell>
          <cell r="I44">
            <v>725571.18</v>
          </cell>
          <cell r="J44">
            <v>71758856.02</v>
          </cell>
        </row>
        <row r="45">
          <cell r="B45">
            <v>51101</v>
          </cell>
          <cell r="C45">
            <v>102</v>
          </cell>
          <cell r="D45">
            <v>8550000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8550000</v>
          </cell>
        </row>
        <row r="46">
          <cell r="B46">
            <v>51101</v>
          </cell>
          <cell r="C46">
            <v>124</v>
          </cell>
          <cell r="D46">
            <v>40435762</v>
          </cell>
          <cell r="E46">
            <v>27977150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12458612</v>
          </cell>
        </row>
        <row r="47">
          <cell r="B47">
            <v>51101</v>
          </cell>
          <cell r="C47">
            <v>102</v>
          </cell>
          <cell r="D47">
            <v>95000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95000</v>
          </cell>
        </row>
        <row r="48">
          <cell r="B48">
            <v>51101</v>
          </cell>
          <cell r="C48">
            <v>191</v>
          </cell>
          <cell r="D48">
            <v>106970</v>
          </cell>
          <cell r="E48">
            <v>15690</v>
          </cell>
          <cell r="F48">
            <v>15690</v>
          </cell>
          <cell r="G48">
            <v>15690</v>
          </cell>
          <cell r="H48">
            <v>15690</v>
          </cell>
          <cell r="I48">
            <v>15690</v>
          </cell>
          <cell r="J48">
            <v>91280</v>
          </cell>
        </row>
        <row r="49">
          <cell r="B49">
            <v>51101</v>
          </cell>
          <cell r="C49">
            <v>209</v>
          </cell>
          <cell r="D49">
            <v>12900937</v>
          </cell>
          <cell r="E49">
            <v>4220137.68</v>
          </cell>
          <cell r="F49">
            <v>2791203</v>
          </cell>
          <cell r="G49">
            <v>2740426</v>
          </cell>
          <cell r="H49">
            <v>2740426</v>
          </cell>
          <cell r="I49">
            <v>2732256</v>
          </cell>
          <cell r="J49">
            <v>8680799.32</v>
          </cell>
        </row>
        <row r="50">
          <cell r="B50">
            <v>51101</v>
          </cell>
          <cell r="C50">
            <v>227</v>
          </cell>
          <cell r="D50">
            <v>42900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42900</v>
          </cell>
        </row>
        <row r="51">
          <cell r="B51">
            <v>51101</v>
          </cell>
          <cell r="C51">
            <v>125</v>
          </cell>
          <cell r="D51">
            <v>276500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276500</v>
          </cell>
        </row>
        <row r="52">
          <cell r="B52">
            <v>51101</v>
          </cell>
          <cell r="C52">
            <v>123</v>
          </cell>
          <cell r="D52">
            <v>1200000</v>
          </cell>
          <cell r="E52">
            <v>661891</v>
          </cell>
          <cell r="F52">
            <v>14941</v>
          </cell>
          <cell r="G52">
            <v>0</v>
          </cell>
          <cell r="H52">
            <v>0</v>
          </cell>
          <cell r="I52">
            <v>0</v>
          </cell>
          <cell r="J52">
            <v>538109</v>
          </cell>
        </row>
        <row r="53">
          <cell r="B53" t="str">
            <v>Total 51101</v>
          </cell>
          <cell r="D53">
            <v>63608069</v>
          </cell>
          <cell r="E53">
            <v>32874868.68</v>
          </cell>
          <cell r="F53">
            <v>2821834</v>
          </cell>
          <cell r="G53">
            <v>2756116</v>
          </cell>
          <cell r="H53">
            <v>2756116</v>
          </cell>
          <cell r="I53">
            <v>2747946</v>
          </cell>
          <cell r="J53">
            <v>30733200.32</v>
          </cell>
        </row>
        <row r="54">
          <cell r="B54">
            <v>51201</v>
          </cell>
          <cell r="C54">
            <v>124</v>
          </cell>
          <cell r="D54">
            <v>67946918.54</v>
          </cell>
          <cell r="E54">
            <v>55125646.2</v>
          </cell>
          <cell r="F54">
            <v>3614021.74</v>
          </cell>
          <cell r="G54">
            <v>1464200.03</v>
          </cell>
          <cell r="H54">
            <v>1464200.03</v>
          </cell>
          <cell r="I54">
            <v>1464200.03</v>
          </cell>
          <cell r="J54">
            <v>12821272.34</v>
          </cell>
        </row>
        <row r="55">
          <cell r="B55">
            <v>51201</v>
          </cell>
          <cell r="C55">
            <v>209</v>
          </cell>
          <cell r="D55">
            <v>58293472.94</v>
          </cell>
          <cell r="E55">
            <v>6737711.92</v>
          </cell>
          <cell r="F55">
            <v>6737711.92</v>
          </cell>
          <cell r="G55">
            <v>1032506.11</v>
          </cell>
          <cell r="H55">
            <v>1032506.11</v>
          </cell>
          <cell r="I55">
            <v>1032506.11</v>
          </cell>
          <cell r="J55">
            <v>51555761.02</v>
          </cell>
        </row>
        <row r="56">
          <cell r="B56">
            <v>51201</v>
          </cell>
          <cell r="C56">
            <v>227</v>
          </cell>
          <cell r="D56">
            <v>14739067.2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14739067.2</v>
          </cell>
        </row>
        <row r="57">
          <cell r="B57">
            <v>51201</v>
          </cell>
          <cell r="C57">
            <v>123</v>
          </cell>
          <cell r="D57">
            <v>900000</v>
          </cell>
          <cell r="E57">
            <v>833264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66736</v>
          </cell>
        </row>
        <row r="58">
          <cell r="B58" t="str">
            <v>Total 51201</v>
          </cell>
          <cell r="D58">
            <v>141879458.68</v>
          </cell>
          <cell r="E58">
            <v>62696622.120000005</v>
          </cell>
          <cell r="F58">
            <v>10351733.66</v>
          </cell>
          <cell r="G58">
            <v>2496706.14</v>
          </cell>
          <cell r="H58">
            <v>2496706.14</v>
          </cell>
          <cell r="I58">
            <v>2496706.14</v>
          </cell>
          <cell r="J58">
            <v>79182836.56</v>
          </cell>
        </row>
        <row r="59">
          <cell r="B59">
            <v>55203</v>
          </cell>
          <cell r="C59">
            <v>102</v>
          </cell>
          <cell r="D59">
            <v>3040000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3040000</v>
          </cell>
        </row>
        <row r="60">
          <cell r="B60">
            <v>55203</v>
          </cell>
          <cell r="C60">
            <v>123</v>
          </cell>
          <cell r="D60">
            <v>20000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20000</v>
          </cell>
        </row>
        <row r="61">
          <cell r="B61">
            <v>55203</v>
          </cell>
          <cell r="C61">
            <v>209</v>
          </cell>
          <cell r="D61">
            <v>10320750.4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10320750.4</v>
          </cell>
        </row>
        <row r="62">
          <cell r="B62" t="str">
            <v>Total 55203</v>
          </cell>
          <cell r="D62">
            <v>13380750.4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13380750.4</v>
          </cell>
        </row>
        <row r="63">
          <cell r="B63">
            <v>74101</v>
          </cell>
          <cell r="C63">
            <v>102</v>
          </cell>
          <cell r="D63">
            <v>0</v>
          </cell>
          <cell r="E63">
            <v>6469.2</v>
          </cell>
          <cell r="F63">
            <v>6469.2</v>
          </cell>
          <cell r="G63">
            <v>6469.2</v>
          </cell>
          <cell r="H63">
            <v>6469.2</v>
          </cell>
          <cell r="I63">
            <v>6469.2</v>
          </cell>
          <cell r="J63">
            <v>-6469.2</v>
          </cell>
        </row>
        <row r="64">
          <cell r="B64">
            <v>74101</v>
          </cell>
          <cell r="C64">
            <v>209</v>
          </cell>
          <cell r="D64">
            <v>0</v>
          </cell>
          <cell r="E64">
            <v>493656.69</v>
          </cell>
          <cell r="F64">
            <v>493656.69</v>
          </cell>
          <cell r="G64">
            <v>493656.69</v>
          </cell>
          <cell r="H64">
            <v>493656.69</v>
          </cell>
          <cell r="I64">
            <v>493656.69</v>
          </cell>
          <cell r="J64">
            <v>-493656.69</v>
          </cell>
        </row>
        <row r="65">
          <cell r="B65">
            <v>74101</v>
          </cell>
          <cell r="C65">
            <v>0</v>
          </cell>
          <cell r="D65">
            <v>0</v>
          </cell>
          <cell r="E65">
            <v>8496.73</v>
          </cell>
          <cell r="F65">
            <v>8496.73</v>
          </cell>
          <cell r="G65">
            <v>8496.73</v>
          </cell>
          <cell r="H65">
            <v>8496.73</v>
          </cell>
          <cell r="I65">
            <v>8496.73</v>
          </cell>
          <cell r="J65">
            <v>-8496.73</v>
          </cell>
        </row>
        <row r="66">
          <cell r="B66" t="str">
            <v>Total 74101</v>
          </cell>
          <cell r="D66">
            <v>0</v>
          </cell>
          <cell r="E66">
            <v>508622.62</v>
          </cell>
          <cell r="F66">
            <v>508622.62</v>
          </cell>
          <cell r="G66">
            <v>508622.62</v>
          </cell>
          <cell r="H66">
            <v>508622.62</v>
          </cell>
          <cell r="I66">
            <v>508622.62</v>
          </cell>
          <cell r="J66">
            <v>-508622.62</v>
          </cell>
        </row>
        <row r="67">
          <cell r="B67">
            <v>74102</v>
          </cell>
          <cell r="C67">
            <v>124</v>
          </cell>
          <cell r="D67">
            <v>0</v>
          </cell>
          <cell r="E67">
            <v>9563.85</v>
          </cell>
          <cell r="F67">
            <v>9563.85</v>
          </cell>
          <cell r="G67">
            <v>9563.85</v>
          </cell>
          <cell r="H67">
            <v>9563.85</v>
          </cell>
          <cell r="I67">
            <v>9563.85</v>
          </cell>
          <cell r="J67">
            <v>-9563.85</v>
          </cell>
        </row>
        <row r="68">
          <cell r="B68">
            <v>74102</v>
          </cell>
          <cell r="C68">
            <v>102</v>
          </cell>
          <cell r="D68">
            <v>0</v>
          </cell>
          <cell r="E68">
            <v>5117934.64</v>
          </cell>
          <cell r="F68">
            <v>5117934.64</v>
          </cell>
          <cell r="G68">
            <v>5117934.64</v>
          </cell>
          <cell r="H68">
            <v>5117934.64</v>
          </cell>
          <cell r="I68">
            <v>5117934.64</v>
          </cell>
          <cell r="J68">
            <v>-5117934.64</v>
          </cell>
        </row>
        <row r="69">
          <cell r="B69">
            <v>74102</v>
          </cell>
          <cell r="C69">
            <v>123</v>
          </cell>
          <cell r="D69">
            <v>0</v>
          </cell>
          <cell r="E69">
            <v>1225826.56</v>
          </cell>
          <cell r="F69">
            <v>1225826.56</v>
          </cell>
          <cell r="G69">
            <v>1225826.56</v>
          </cell>
          <cell r="H69">
            <v>1225826.56</v>
          </cell>
          <cell r="I69">
            <v>1225826.56</v>
          </cell>
          <cell r="J69">
            <v>-1225826.56</v>
          </cell>
        </row>
        <row r="70">
          <cell r="B70">
            <v>74102</v>
          </cell>
          <cell r="C70">
            <v>191</v>
          </cell>
          <cell r="D70">
            <v>0</v>
          </cell>
          <cell r="E70">
            <v>33013.48</v>
          </cell>
          <cell r="F70">
            <v>33013.48</v>
          </cell>
          <cell r="G70">
            <v>33013.48</v>
          </cell>
          <cell r="H70">
            <v>33013.48</v>
          </cell>
          <cell r="I70">
            <v>33013.48</v>
          </cell>
          <cell r="J70">
            <v>-33013.48</v>
          </cell>
        </row>
        <row r="71">
          <cell r="B71">
            <v>74102</v>
          </cell>
          <cell r="C71">
            <v>209</v>
          </cell>
          <cell r="D71">
            <v>0</v>
          </cell>
          <cell r="E71">
            <v>1603055.95</v>
          </cell>
          <cell r="F71">
            <v>1603055.95</v>
          </cell>
          <cell r="G71">
            <v>1603055.95</v>
          </cell>
          <cell r="H71">
            <v>1603055.95</v>
          </cell>
          <cell r="I71">
            <v>1603055.95</v>
          </cell>
          <cell r="J71">
            <v>-1603055.95</v>
          </cell>
        </row>
        <row r="72">
          <cell r="B72">
            <v>74102</v>
          </cell>
          <cell r="C72">
            <v>102</v>
          </cell>
          <cell r="D72">
            <v>0</v>
          </cell>
          <cell r="E72">
            <v>1667.36</v>
          </cell>
          <cell r="F72">
            <v>1667.36</v>
          </cell>
          <cell r="G72">
            <v>1667.36</v>
          </cell>
          <cell r="H72">
            <v>1667.36</v>
          </cell>
          <cell r="I72">
            <v>1667.36</v>
          </cell>
          <cell r="J72">
            <v>-1667.36</v>
          </cell>
        </row>
        <row r="73">
          <cell r="B73">
            <v>74102</v>
          </cell>
          <cell r="C73">
            <v>227</v>
          </cell>
          <cell r="D73">
            <v>0</v>
          </cell>
          <cell r="E73">
            <v>1580.55</v>
          </cell>
          <cell r="F73">
            <v>1580.55</v>
          </cell>
          <cell r="G73">
            <v>1580.55</v>
          </cell>
          <cell r="H73">
            <v>1580.55</v>
          </cell>
          <cell r="I73">
            <v>1580.55</v>
          </cell>
          <cell r="J73">
            <v>-1580.55</v>
          </cell>
        </row>
        <row r="74">
          <cell r="B74">
            <v>74102</v>
          </cell>
          <cell r="C74">
            <v>125</v>
          </cell>
          <cell r="D74">
            <v>0</v>
          </cell>
          <cell r="E74">
            <v>1803521.36</v>
          </cell>
          <cell r="F74">
            <v>1803521.36</v>
          </cell>
          <cell r="G74">
            <v>1803521.36</v>
          </cell>
          <cell r="H74">
            <v>1803521.36</v>
          </cell>
          <cell r="I74">
            <v>1803521.36</v>
          </cell>
          <cell r="J74">
            <v>-1803521.36</v>
          </cell>
        </row>
        <row r="75">
          <cell r="B75">
            <v>74102</v>
          </cell>
          <cell r="C75">
            <v>0</v>
          </cell>
          <cell r="D75">
            <v>0</v>
          </cell>
          <cell r="E75">
            <v>77031.86</v>
          </cell>
          <cell r="F75">
            <v>77031.86</v>
          </cell>
          <cell r="G75">
            <v>77031.86</v>
          </cell>
          <cell r="H75">
            <v>77031.86</v>
          </cell>
          <cell r="I75">
            <v>77031.86</v>
          </cell>
          <cell r="J75">
            <v>-77031.86</v>
          </cell>
        </row>
        <row r="76">
          <cell r="B76" t="str">
            <v>Total 74102</v>
          </cell>
          <cell r="D76">
            <v>0</v>
          </cell>
          <cell r="E76">
            <v>9873195.61</v>
          </cell>
          <cell r="F76">
            <v>9873195.61</v>
          </cell>
          <cell r="G76">
            <v>9873195.61</v>
          </cell>
          <cell r="H76">
            <v>9873195.61</v>
          </cell>
          <cell r="I76">
            <v>9873195.61</v>
          </cell>
          <cell r="J76">
            <v>-9873195.61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view="pageBreakPreview" zoomScale="90" zoomScaleNormal="90" zoomScaleSheetLayoutView="90" workbookViewId="0" topLeftCell="B20">
      <selection activeCell="B23" sqref="B23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8.421875" style="2" customWidth="1"/>
    <col min="4" max="4" width="16.140625" style="2" customWidth="1"/>
    <col min="5" max="5" width="16.57421875" style="2" bestFit="1" customWidth="1"/>
    <col min="6" max="6" width="19.8515625" style="2" bestFit="1" customWidth="1"/>
    <col min="7" max="7" width="17.28125" style="2" customWidth="1"/>
    <col min="8" max="8" width="17.00390625" style="2" customWidth="1"/>
    <col min="9" max="9" width="17.8515625" style="2" customWidth="1"/>
    <col min="10" max="10" width="17.28125" style="2" customWidth="1"/>
    <col min="11" max="11" width="12.7109375" style="2" customWidth="1"/>
    <col min="12" max="12" width="17.57421875" style="2" customWidth="1"/>
    <col min="13" max="13" width="14.421875" style="2" bestFit="1" customWidth="1"/>
    <col min="14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5" customFormat="1" ht="15">
      <c r="B1" s="5" t="s">
        <v>0</v>
      </c>
      <c r="C1" s="5" t="s">
        <v>1</v>
      </c>
    </row>
    <row r="3" spans="2:13" s="1" customFormat="1" ht="12.75">
      <c r="B3" s="6" t="s">
        <v>2</v>
      </c>
      <c r="C3" s="14" t="s">
        <v>37</v>
      </c>
      <c r="D3" s="7"/>
      <c r="E3" s="7"/>
      <c r="F3" s="7"/>
      <c r="G3" s="7" t="s">
        <v>3</v>
      </c>
      <c r="H3" s="13" t="s">
        <v>23</v>
      </c>
      <c r="I3" s="7"/>
      <c r="J3" s="7"/>
      <c r="K3" s="13"/>
      <c r="L3" s="7"/>
      <c r="M3" s="8"/>
    </row>
    <row r="4" spans="2:13" s="1" customFormat="1" ht="12.75">
      <c r="B4" s="9" t="s">
        <v>4</v>
      </c>
      <c r="C4" s="10">
        <v>2017</v>
      </c>
      <c r="D4" s="11"/>
      <c r="E4" s="11"/>
      <c r="F4" s="11"/>
      <c r="G4" s="11"/>
      <c r="H4" s="11" t="s">
        <v>5</v>
      </c>
      <c r="I4" s="23" t="s">
        <v>53</v>
      </c>
      <c r="J4" s="23"/>
      <c r="K4" s="23"/>
      <c r="L4" s="23"/>
      <c r="M4" s="12"/>
    </row>
    <row r="6" spans="2:13" ht="42" customHeight="1">
      <c r="B6" s="50" t="s">
        <v>6</v>
      </c>
      <c r="C6" s="46" t="s">
        <v>20</v>
      </c>
      <c r="D6" s="48" t="s">
        <v>9</v>
      </c>
      <c r="E6" s="49"/>
      <c r="F6" s="46" t="s">
        <v>21</v>
      </c>
      <c r="G6" s="46" t="s">
        <v>10</v>
      </c>
      <c r="H6" s="46" t="s">
        <v>11</v>
      </c>
      <c r="I6" s="46" t="s">
        <v>12</v>
      </c>
      <c r="J6" s="46" t="s">
        <v>13</v>
      </c>
      <c r="K6" s="46" t="s">
        <v>14</v>
      </c>
      <c r="L6" s="46" t="s">
        <v>15</v>
      </c>
      <c r="M6" s="46" t="s">
        <v>16</v>
      </c>
    </row>
    <row r="7" spans="2:13" ht="11.25">
      <c r="B7" s="47"/>
      <c r="C7" s="47"/>
      <c r="D7" s="3" t="s">
        <v>7</v>
      </c>
      <c r="E7" s="3" t="s">
        <v>8</v>
      </c>
      <c r="F7" s="47"/>
      <c r="G7" s="47"/>
      <c r="H7" s="47"/>
      <c r="I7" s="47"/>
      <c r="J7" s="47"/>
      <c r="K7" s="47"/>
      <c r="L7" s="47"/>
      <c r="M7" s="47"/>
    </row>
    <row r="8" spans="2:13" s="4" customFormat="1" ht="11.25">
      <c r="B8" s="3">
        <v>1</v>
      </c>
      <c r="C8" s="3">
        <v>2</v>
      </c>
      <c r="D8" s="3">
        <v>3</v>
      </c>
      <c r="E8" s="3">
        <v>4</v>
      </c>
      <c r="F8" s="3" t="s">
        <v>36</v>
      </c>
      <c r="G8" s="3">
        <v>6</v>
      </c>
      <c r="H8" s="3">
        <v>7</v>
      </c>
      <c r="I8" s="3">
        <v>8</v>
      </c>
      <c r="J8" s="3">
        <v>9</v>
      </c>
      <c r="K8" s="3" t="s">
        <v>17</v>
      </c>
      <c r="L8" s="3" t="s">
        <v>18</v>
      </c>
      <c r="M8" s="3" t="s">
        <v>19</v>
      </c>
    </row>
    <row r="10" spans="2:13" ht="11.25">
      <c r="B10" s="15" t="s">
        <v>24</v>
      </c>
      <c r="K10" s="30" t="s">
        <v>17</v>
      </c>
      <c r="L10" s="4" t="s">
        <v>18</v>
      </c>
      <c r="M10" s="4" t="s">
        <v>19</v>
      </c>
    </row>
    <row r="11" spans="1:18" ht="11.25">
      <c r="A11" s="2" t="s">
        <v>42</v>
      </c>
      <c r="B11" s="21" t="s">
        <v>25</v>
      </c>
      <c r="C11" s="22">
        <f>+VLOOKUP(A11,'[2]31-03-17 (1)'!$B$17:$I$62,3,FALSE)</f>
        <v>14219048</v>
      </c>
      <c r="D11" s="22">
        <f>+VLOOKUP(A11,'[2]31-03-17 (1)'!$B$17:$I$62,4,FALSE)</f>
        <v>0</v>
      </c>
      <c r="E11" s="22">
        <f>+VLOOKUP(A11,'[2]31-03-17 (1)'!$B$17:$I$62,5,FALSE)</f>
        <v>0</v>
      </c>
      <c r="F11" s="28">
        <f>+C11+D11-E11</f>
        <v>14219048</v>
      </c>
      <c r="G11" s="22">
        <f>+VLOOKUP(A11,'[2]31-03-17 (2)'!$B$17:$J$76,5,FALSE)</f>
        <v>17803.93</v>
      </c>
      <c r="H11" s="22">
        <f>+VLOOKUP(A11,'[2]31-03-17 (2)'!$B$17:$J$76,6,FALSE)</f>
        <v>5470</v>
      </c>
      <c r="I11" s="22">
        <f>+VLOOKUP(A11,'[2]31-03-17 (2)'!$B$17:$J$76,7,FALSE)</f>
        <v>5470</v>
      </c>
      <c r="J11" s="22">
        <f>+VLOOKUP(A11,'[2]31-03-17 (2)'!$B$17:$J$76,8,FALSE)</f>
        <v>4870</v>
      </c>
      <c r="K11" s="22">
        <f>+H11-I11</f>
        <v>0</v>
      </c>
      <c r="L11" s="22">
        <f>+F11-G11</f>
        <v>14201244.07</v>
      </c>
      <c r="M11" s="22">
        <f>+I11-J11</f>
        <v>600</v>
      </c>
      <c r="P11" s="20"/>
      <c r="Q11" s="20"/>
      <c r="R11" s="20"/>
    </row>
    <row r="12" spans="2:5" ht="15">
      <c r="B12" s="16"/>
      <c r="C12" s="31"/>
      <c r="D12" s="27"/>
      <c r="E12" s="27"/>
    </row>
    <row r="13" spans="2:18" ht="11.25">
      <c r="B13" s="44" t="s">
        <v>26</v>
      </c>
      <c r="C13" s="22">
        <f aca="true" t="shared" si="0" ref="C13:J13">SUM(C14:C16)</f>
        <v>101519298</v>
      </c>
      <c r="D13" s="22">
        <f t="shared" si="0"/>
        <v>0</v>
      </c>
      <c r="E13" s="22">
        <f t="shared" si="0"/>
        <v>0</v>
      </c>
      <c r="F13" s="22">
        <f t="shared" si="0"/>
        <v>101519298</v>
      </c>
      <c r="G13" s="22">
        <f>SUM(G14:G16)</f>
        <v>11981948.250000002</v>
      </c>
      <c r="H13" s="22">
        <f t="shared" si="0"/>
        <v>5244551.009999999</v>
      </c>
      <c r="I13" s="22">
        <f t="shared" si="0"/>
        <v>5244551.009999999</v>
      </c>
      <c r="J13" s="22">
        <f t="shared" si="0"/>
        <v>5146079.399999999</v>
      </c>
      <c r="K13" s="22">
        <f>+H13-I13</f>
        <v>0</v>
      </c>
      <c r="L13" s="22">
        <f>SUM(L14:L16)</f>
        <v>89537349.75</v>
      </c>
      <c r="M13" s="22">
        <f>SUM(M14:M16)</f>
        <v>98471.6099999994</v>
      </c>
      <c r="Q13" s="33"/>
      <c r="R13" s="33"/>
    </row>
    <row r="14" spans="1:18" s="26" customFormat="1" ht="11.25" hidden="1">
      <c r="A14" s="2" t="s">
        <v>43</v>
      </c>
      <c r="B14" s="36" t="s">
        <v>27</v>
      </c>
      <c r="C14" s="22">
        <f>+VLOOKUP(A14,'[2]31-03-17 (1)'!$B$17:$I$62,3,FALSE)</f>
        <v>59994122</v>
      </c>
      <c r="D14" s="22">
        <f>+VLOOKUP(A14,'[2]31-03-17 (1)'!$B$17:$I$62,4,FALSE)</f>
        <v>0</v>
      </c>
      <c r="E14" s="22">
        <f>+VLOOKUP(A14,'[2]31-03-17 (1)'!$B$17:$I$62,5,FALSE)</f>
        <v>0</v>
      </c>
      <c r="F14" s="28">
        <f>+C14+D14-E14</f>
        <v>59994122</v>
      </c>
      <c r="G14" s="22">
        <f>+VLOOKUP(A14,'[2]31-03-17 (2)'!$B$17:$J$76,5,FALSE)</f>
        <v>818268.31</v>
      </c>
      <c r="H14" s="22">
        <f>+VLOOKUP(A14,'[2]31-03-17 (2)'!$B$17:$J$76,6,FALSE)</f>
        <v>605832.5599999999</v>
      </c>
      <c r="I14" s="22">
        <f>+VLOOKUP(A14,'[2]31-03-17 (2)'!$B$17:$J$76,7,FALSE)</f>
        <v>605832.5599999999</v>
      </c>
      <c r="J14" s="22">
        <f>+VLOOKUP(A14,'[2]31-03-17 (2)'!$B$17:$J$76,8,FALSE)</f>
        <v>579234.0599999999</v>
      </c>
      <c r="K14" s="22">
        <f>+H14-I14</f>
        <v>0</v>
      </c>
      <c r="L14" s="22">
        <f>+F14-G14</f>
        <v>59175853.69</v>
      </c>
      <c r="M14" s="22">
        <f>+I14-J14</f>
        <v>26598.5</v>
      </c>
      <c r="N14" s="27"/>
      <c r="O14" s="27"/>
      <c r="P14" s="27"/>
      <c r="R14" s="27"/>
    </row>
    <row r="15" spans="1:18" s="26" customFormat="1" ht="11.25" hidden="1">
      <c r="A15" s="2" t="s">
        <v>44</v>
      </c>
      <c r="B15" s="36" t="s">
        <v>40</v>
      </c>
      <c r="C15" s="22">
        <v>0</v>
      </c>
      <c r="D15" s="22">
        <v>0</v>
      </c>
      <c r="E15" s="28">
        <v>0</v>
      </c>
      <c r="F15" s="28">
        <f>+C15+D15-E15</f>
        <v>0</v>
      </c>
      <c r="G15" s="22">
        <v>0</v>
      </c>
      <c r="H15" s="22">
        <v>0</v>
      </c>
      <c r="I15" s="22">
        <v>0</v>
      </c>
      <c r="J15" s="22">
        <v>0</v>
      </c>
      <c r="K15" s="22">
        <f>+H15-I15</f>
        <v>0</v>
      </c>
      <c r="L15" s="22">
        <f>+F15-G15</f>
        <v>0</v>
      </c>
      <c r="M15" s="22">
        <f>+I15-J15</f>
        <v>0</v>
      </c>
      <c r="N15" s="27"/>
      <c r="O15" s="27"/>
      <c r="Q15" s="27"/>
      <c r="R15" s="27"/>
    </row>
    <row r="16" spans="1:15" s="26" customFormat="1" ht="11.25" hidden="1">
      <c r="A16" s="2" t="s">
        <v>45</v>
      </c>
      <c r="B16" s="40" t="s">
        <v>28</v>
      </c>
      <c r="C16" s="22">
        <f>+VLOOKUP(A16,'[2]31-03-17 (1)'!$B$17:$I$62,3,FALSE)</f>
        <v>41525176</v>
      </c>
      <c r="D16" s="22">
        <f>+VLOOKUP(A16,'[2]31-03-17 (1)'!$B$17:$I$62,4,FALSE)</f>
        <v>0</v>
      </c>
      <c r="E16" s="22">
        <f>+VLOOKUP(A16,'[2]31-03-17 (1)'!$B$17:$I$62,5,FALSE)</f>
        <v>0</v>
      </c>
      <c r="F16" s="41">
        <f>+C16+D16-E16</f>
        <v>41525176</v>
      </c>
      <c r="G16" s="22">
        <f>+VLOOKUP(A16,'[2]31-03-17 (2)'!$B$17:$J$76,5,FALSE)</f>
        <v>11163679.940000001</v>
      </c>
      <c r="H16" s="22">
        <f>+VLOOKUP(A16,'[2]31-03-17 (2)'!$B$17:$J$76,6,FALSE)</f>
        <v>4638718.449999999</v>
      </c>
      <c r="I16" s="22">
        <f>+VLOOKUP(A16,'[2]31-03-17 (2)'!$B$17:$J$76,7,FALSE)</f>
        <v>4638718.449999999</v>
      </c>
      <c r="J16" s="22">
        <f>+VLOOKUP(A16,'[2]31-03-17 (2)'!$B$17:$J$76,8,FALSE)</f>
        <v>4566845.34</v>
      </c>
      <c r="K16" s="42">
        <f>+H16-I16</f>
        <v>0</v>
      </c>
      <c r="L16" s="42">
        <f>+F16-G16</f>
        <v>30361496.06</v>
      </c>
      <c r="M16" s="42">
        <f>+I16-J16</f>
        <v>71873.1099999994</v>
      </c>
      <c r="O16" s="27"/>
    </row>
    <row r="17" spans="2:15" ht="11.25">
      <c r="B17" s="24"/>
      <c r="C17" s="43"/>
      <c r="D17" s="43"/>
      <c r="E17" s="43"/>
      <c r="F17" s="43"/>
      <c r="G17" s="25"/>
      <c r="H17" s="25"/>
      <c r="I17" s="25"/>
      <c r="J17" s="25"/>
      <c r="K17" s="25"/>
      <c r="L17" s="25"/>
      <c r="M17" s="25"/>
      <c r="O17" s="33"/>
    </row>
    <row r="18" spans="2:16" ht="11.25">
      <c r="B18" s="17" t="s">
        <v>29</v>
      </c>
      <c r="D18" s="27"/>
      <c r="E18" s="35"/>
      <c r="F18" s="20"/>
      <c r="J18" s="20"/>
      <c r="K18" s="25"/>
      <c r="L18" s="25"/>
      <c r="M18" s="25"/>
      <c r="O18" s="20"/>
      <c r="P18" s="20"/>
    </row>
    <row r="19" spans="2:13" ht="11.25">
      <c r="B19" s="15" t="s">
        <v>30</v>
      </c>
      <c r="D19" s="26"/>
      <c r="E19" s="35"/>
      <c r="F19" s="20"/>
      <c r="K19" s="25"/>
      <c r="L19" s="25"/>
      <c r="M19" s="25"/>
    </row>
    <row r="20" spans="1:14" ht="11.25">
      <c r="A20" s="2" t="s">
        <v>46</v>
      </c>
      <c r="B20" s="21" t="s">
        <v>31</v>
      </c>
      <c r="C20" s="22">
        <f>+VLOOKUP(A20,'[2]31-03-17 (1)'!$B$17:$I$62,3,FALSE)</f>
        <v>94605534</v>
      </c>
      <c r="D20" s="22">
        <f>+VLOOKUP(A20,'[2]31-03-17 (1)'!$B$17:$I$62,4,FALSE)</f>
        <v>0</v>
      </c>
      <c r="E20" s="22">
        <f>+VLOOKUP(A20,'[2]31-03-17 (1)'!$B$17:$I$62,5,FALSE)</f>
        <v>0</v>
      </c>
      <c r="F20" s="28">
        <f>+C20+D20-E20</f>
        <v>94605534</v>
      </c>
      <c r="G20" s="22">
        <f>+VLOOKUP(A20,'[2]31-03-17 (2)'!$B$17:$J$76,5,FALSE)</f>
        <v>725571.18</v>
      </c>
      <c r="H20" s="22">
        <f>+VLOOKUP(A20,'[2]31-03-17 (2)'!$B$17:$J$76,6,FALSE)</f>
        <v>725571.18</v>
      </c>
      <c r="I20" s="22">
        <f>+VLOOKUP(A20,'[2]31-03-17 (2)'!$B$17:$J$76,7,FALSE)</f>
        <v>725571.18</v>
      </c>
      <c r="J20" s="22">
        <f>+VLOOKUP(A20,'[2]31-03-17 (2)'!$B$17:$J$76,8,FALSE)</f>
        <v>725571.18</v>
      </c>
      <c r="K20" s="22">
        <v>0</v>
      </c>
      <c r="L20" s="22">
        <f>+F20-G20</f>
        <v>93879962.82</v>
      </c>
      <c r="M20" s="22">
        <f>+I20-J20</f>
        <v>0</v>
      </c>
      <c r="N20" s="20"/>
    </row>
    <row r="21" spans="2:14" ht="11.25">
      <c r="B21" s="24"/>
      <c r="C21" s="25"/>
      <c r="D21" s="43"/>
      <c r="E21" s="43"/>
      <c r="F21" s="43"/>
      <c r="G21" s="25"/>
      <c r="H21" s="25"/>
      <c r="I21" s="25"/>
      <c r="J21" s="25"/>
      <c r="K21" s="25"/>
      <c r="L21" s="25"/>
      <c r="M21" s="25"/>
      <c r="N21" s="20"/>
    </row>
    <row r="22" spans="2:22" ht="14.25">
      <c r="B22" s="17" t="s">
        <v>51</v>
      </c>
      <c r="D22" s="29"/>
      <c r="E22" s="29"/>
      <c r="F22" s="26"/>
      <c r="K22" s="25"/>
      <c r="L22" s="25"/>
      <c r="M22" s="25"/>
      <c r="P22" s="20"/>
      <c r="Q22" s="1"/>
      <c r="S22" s="34"/>
      <c r="T22" s="34"/>
      <c r="U22" s="34"/>
      <c r="V22" s="20"/>
    </row>
    <row r="23" spans="1:22" ht="14.25">
      <c r="A23" s="2" t="s">
        <v>50</v>
      </c>
      <c r="B23" s="21" t="s">
        <v>52</v>
      </c>
      <c r="C23" s="22">
        <v>0</v>
      </c>
      <c r="D23" s="22">
        <v>0</v>
      </c>
      <c r="E23" s="22">
        <v>0</v>
      </c>
      <c r="F23" s="28">
        <f>+C23+D23-E23</f>
        <v>0</v>
      </c>
      <c r="G23" s="22">
        <f>+VLOOKUP(A23,'[1]31-12-15 (2)'!$B$20:$J$137,5,FALSE)</f>
        <v>0</v>
      </c>
      <c r="H23" s="22">
        <f>+VLOOKUP(A23,'[1]31-12-15 (2)'!$B$20:$J$137,6,FALSE)</f>
        <v>0</v>
      </c>
      <c r="I23" s="22">
        <f>+VLOOKUP(A23,'[1]31-12-15 (2)'!$B$20:$J$137,7,FALSE)</f>
        <v>0</v>
      </c>
      <c r="J23" s="22">
        <f>+VLOOKUP(A23,'[1]31-12-15 (2)'!$B$20:$J$137,8,FALSE)</f>
        <v>0</v>
      </c>
      <c r="K23" s="22"/>
      <c r="L23" s="22">
        <f>+F23-G23</f>
        <v>0</v>
      </c>
      <c r="M23" s="22">
        <f>+I23-J23</f>
        <v>0</v>
      </c>
      <c r="P23" s="20"/>
      <c r="Q23" s="1"/>
      <c r="S23" s="34"/>
      <c r="T23" s="34"/>
      <c r="U23" s="34"/>
      <c r="V23" s="20"/>
    </row>
    <row r="24" spans="2:22" ht="14.25">
      <c r="B24" s="18"/>
      <c r="D24" s="29"/>
      <c r="E24" s="29"/>
      <c r="F24" s="26"/>
      <c r="K24" s="25"/>
      <c r="L24" s="25"/>
      <c r="M24" s="25"/>
      <c r="P24" s="20"/>
      <c r="Q24" s="1"/>
      <c r="S24" s="34"/>
      <c r="T24" s="34"/>
      <c r="U24" s="34"/>
      <c r="V24" s="20"/>
    </row>
    <row r="25" spans="2:22" ht="11.25">
      <c r="B25" s="19" t="s">
        <v>24</v>
      </c>
      <c r="D25" s="26"/>
      <c r="E25" s="26"/>
      <c r="K25" s="25"/>
      <c r="L25" s="25"/>
      <c r="M25" s="25"/>
      <c r="V25" s="20"/>
    </row>
    <row r="26" spans="1:22" ht="11.25">
      <c r="A26" s="2" t="s">
        <v>47</v>
      </c>
      <c r="B26" s="21" t="s">
        <v>33</v>
      </c>
      <c r="C26" s="22">
        <f>+VLOOKUP(A26,'[2]31-03-17 (1)'!$B$17:$I$62,3,FALSE)</f>
        <v>47408069</v>
      </c>
      <c r="D26" s="22">
        <f>+VLOOKUP(A26,'[2]31-03-17 (1)'!$B$17:$I$62,4,FALSE)</f>
        <v>17100000</v>
      </c>
      <c r="E26" s="22">
        <f>+VLOOKUP(A26,'[2]31-03-17 (1)'!$B$17:$I$62,5,FALSE)</f>
        <v>900000</v>
      </c>
      <c r="F26" s="28">
        <f>+C26+D26-E26</f>
        <v>63608069</v>
      </c>
      <c r="G26" s="22">
        <f>+VLOOKUP(A26,'[2]31-03-17 (2)'!$B$17:$J$76,5,FALSE)</f>
        <v>2821834</v>
      </c>
      <c r="H26" s="22">
        <f>+VLOOKUP(A26,'[2]31-03-17 (2)'!$B$17:$J$76,6,FALSE)</f>
        <v>2756116</v>
      </c>
      <c r="I26" s="22">
        <f>+VLOOKUP(A26,'[2]31-03-17 (2)'!$B$17:$J$76,7,FALSE)</f>
        <v>2756116</v>
      </c>
      <c r="J26" s="22">
        <f>+VLOOKUP(A26,'[2]31-03-17 (2)'!$B$17:$J$76,8,FALSE)</f>
        <v>2747946</v>
      </c>
      <c r="K26" s="22">
        <f>+H26-I26</f>
        <v>0</v>
      </c>
      <c r="L26" s="22">
        <f>+F26-G26</f>
        <v>60786235</v>
      </c>
      <c r="M26" s="22">
        <f>+I26-J26</f>
        <v>8170</v>
      </c>
      <c r="V26" s="20"/>
    </row>
    <row r="27" spans="2:23" ht="11.25">
      <c r="B27" s="18"/>
      <c r="D27" s="29"/>
      <c r="E27" s="29"/>
      <c r="K27" s="25"/>
      <c r="L27" s="25"/>
      <c r="M27" s="25"/>
      <c r="V27" s="20"/>
      <c r="W27" s="2">
        <f>+V27*1.17</f>
        <v>0</v>
      </c>
    </row>
    <row r="28" spans="2:24" ht="11.25">
      <c r="B28" s="15" t="s">
        <v>34</v>
      </c>
      <c r="D28" s="26"/>
      <c r="E28" s="26"/>
      <c r="K28" s="25"/>
      <c r="L28" s="25"/>
      <c r="M28" s="25"/>
      <c r="W28" s="20">
        <f>+W27+P22</f>
        <v>0</v>
      </c>
      <c r="X28" s="20">
        <f>4926000+W28-V27</f>
        <v>4926000</v>
      </c>
    </row>
    <row r="29" spans="1:13" ht="15" customHeight="1">
      <c r="A29" s="2" t="s">
        <v>48</v>
      </c>
      <c r="B29" s="21" t="s">
        <v>35</v>
      </c>
      <c r="C29" s="22">
        <f>+VLOOKUP(A29,'[2]31-03-17 (1)'!$B$17:$I$62,3,FALSE)</f>
        <v>178875526</v>
      </c>
      <c r="D29" s="22">
        <f>+VLOOKUP(A29,'[2]31-03-17 (1)'!$B$17:$I$62,4,FALSE)</f>
        <v>900000</v>
      </c>
      <c r="E29" s="22">
        <f>+VLOOKUP(A29,'[2]31-03-17 (1)'!$B$17:$I$62,5,FALSE)</f>
        <v>15000000</v>
      </c>
      <c r="F29" s="28">
        <f>+C29+D29-E29</f>
        <v>164775526</v>
      </c>
      <c r="G29" s="22">
        <f>+VLOOKUP(A29,'[2]31-03-17 (2)'!$B$17:$J$76,5,FALSE)</f>
        <v>10351733.66</v>
      </c>
      <c r="H29" s="22">
        <f>+VLOOKUP(A29,'[2]31-03-17 (2)'!$B$17:$J$76,6,FALSE)</f>
        <v>2496706.14</v>
      </c>
      <c r="I29" s="22">
        <f>+VLOOKUP(A29,'[2]31-03-17 (2)'!$B$17:$J$76,7,FALSE)</f>
        <v>2496706.14</v>
      </c>
      <c r="J29" s="22">
        <f>+VLOOKUP(A29,'[2]31-03-17 (2)'!$B$17:$J$76,8,FALSE)</f>
        <v>2496706.14</v>
      </c>
      <c r="K29" s="22">
        <v>0</v>
      </c>
      <c r="L29" s="22">
        <f>+F29-G29</f>
        <v>154423792.34</v>
      </c>
      <c r="M29" s="22">
        <f>+I29-J29</f>
        <v>0</v>
      </c>
    </row>
    <row r="30" spans="2:13" ht="1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11.25">
      <c r="B31" s="17" t="s">
        <v>29</v>
      </c>
      <c r="K31" s="25"/>
      <c r="L31" s="25"/>
      <c r="M31" s="25"/>
    </row>
    <row r="32" spans="2:13" ht="11.25">
      <c r="B32" s="15" t="s">
        <v>32</v>
      </c>
      <c r="K32" s="25"/>
      <c r="L32" s="25"/>
      <c r="M32" s="25"/>
    </row>
    <row r="33" spans="1:13" ht="11.25">
      <c r="A33" s="2" t="s">
        <v>49</v>
      </c>
      <c r="B33" s="21" t="s">
        <v>31</v>
      </c>
      <c r="C33" s="22">
        <f>+VLOOKUP(A33,'[2]31-03-17 (1)'!$B$17:$I$62,3,FALSE)</f>
        <v>19350938</v>
      </c>
      <c r="D33" s="22">
        <f>+VLOOKUP(A33,'[2]31-03-17 (1)'!$B$17:$I$62,4,FALSE)</f>
        <v>0</v>
      </c>
      <c r="E33" s="22">
        <f>+VLOOKUP(A33,'[2]31-03-17 (1)'!$B$17:$I$62,5,FALSE)</f>
        <v>2100000</v>
      </c>
      <c r="F33" s="28">
        <f>+C33+D33-E33</f>
        <v>17250938</v>
      </c>
      <c r="G33" s="22">
        <f>+VLOOKUP(A33,'[2]31-03-17 (2)'!$B$17:$J$76,5,FALSE)</f>
        <v>0</v>
      </c>
      <c r="H33" s="22">
        <f>+VLOOKUP(A33,'[2]31-03-17 (2)'!$B$17:$J$76,6,FALSE)</f>
        <v>0</v>
      </c>
      <c r="I33" s="22">
        <f>+VLOOKUP(A33,'[2]31-03-17 (2)'!$B$17:$J$76,7,FALSE)</f>
        <v>0</v>
      </c>
      <c r="J33" s="22">
        <f>+VLOOKUP(A33,'[2]31-03-17 (2)'!$B$17:$J$76,8,FALSE)</f>
        <v>0</v>
      </c>
      <c r="K33" s="22">
        <f>+H33-I33</f>
        <v>0</v>
      </c>
      <c r="L33" s="22">
        <f>+F33-G33</f>
        <v>17250938</v>
      </c>
      <c r="M33" s="22">
        <f>+I33-J33</f>
        <v>0</v>
      </c>
    </row>
    <row r="34" spans="2:13" ht="11.25">
      <c r="B34" s="18"/>
      <c r="K34" s="25"/>
      <c r="L34" s="25"/>
      <c r="M34" s="25"/>
    </row>
    <row r="35" spans="2:13" ht="11.25">
      <c r="B35" s="15" t="s">
        <v>38</v>
      </c>
      <c r="K35" s="25"/>
      <c r="L35" s="25"/>
      <c r="M35" s="25"/>
    </row>
    <row r="36" spans="2:13" ht="15" customHeight="1">
      <c r="B36" s="21" t="s">
        <v>39</v>
      </c>
      <c r="C36" s="22">
        <v>0</v>
      </c>
      <c r="D36" s="22">
        <v>0</v>
      </c>
      <c r="E36" s="22">
        <v>0</v>
      </c>
      <c r="F36" s="28">
        <f>+C36+D36-E36</f>
        <v>0</v>
      </c>
      <c r="G36" s="22">
        <f>+'[2]31-03-17 (2)'!$F$66+'[2]31-03-17 (2)'!$F$76</f>
        <v>10381818.229999999</v>
      </c>
      <c r="H36" s="22">
        <f>+'[2]31-03-17 (2)'!$G$66+'[2]31-03-17 (2)'!$G$76</f>
        <v>10381818.229999999</v>
      </c>
      <c r="I36" s="22">
        <f>+'[2]31-03-17 (2)'!$H$66+'[2]31-03-17 (2)'!$H$76</f>
        <v>10381818.229999999</v>
      </c>
      <c r="J36" s="22">
        <f>+'[2]31-03-17 (2)'!$I$66+'[2]31-03-17 (2)'!$I$76</f>
        <v>10381818.229999999</v>
      </c>
      <c r="K36" s="22">
        <f>+H36-I36</f>
        <v>0</v>
      </c>
      <c r="L36" s="22">
        <f>+F36-G36</f>
        <v>-10381818.229999999</v>
      </c>
      <c r="M36" s="22">
        <f>+I36-J36</f>
        <v>0</v>
      </c>
    </row>
    <row r="37" spans="2:13" ht="1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5" customHeight="1">
      <c r="B38" s="15" t="s">
        <v>41</v>
      </c>
      <c r="K38" s="25"/>
      <c r="L38" s="25"/>
      <c r="M38" s="25"/>
    </row>
    <row r="39" spans="2:13" ht="15" customHeight="1">
      <c r="B39" s="15" t="s">
        <v>41</v>
      </c>
      <c r="C39" s="22">
        <v>0</v>
      </c>
      <c r="D39" s="22">
        <v>0</v>
      </c>
      <c r="E39" s="22">
        <v>0</v>
      </c>
      <c r="F39" s="28">
        <f>+C39+D39-E39</f>
        <v>0</v>
      </c>
      <c r="G39" s="22">
        <v>0</v>
      </c>
      <c r="H39" s="22">
        <v>0</v>
      </c>
      <c r="I39" s="22">
        <v>0</v>
      </c>
      <c r="J39" s="22">
        <v>0</v>
      </c>
      <c r="K39" s="22">
        <f>+$H39-$I39</f>
        <v>0</v>
      </c>
      <c r="L39" s="22">
        <f>$F39-$G39</f>
        <v>0</v>
      </c>
      <c r="M39" s="22">
        <f>$I39-$J39</f>
        <v>0</v>
      </c>
    </row>
    <row r="40" spans="11:13" ht="11.25">
      <c r="K40" s="22">
        <f>+$H40-$I40</f>
        <v>0</v>
      </c>
      <c r="L40" s="22">
        <f>$F40-$G40</f>
        <v>0</v>
      </c>
      <c r="M40" s="22">
        <f>$I40-$J40</f>
        <v>0</v>
      </c>
    </row>
    <row r="41" spans="2:13" s="26" customFormat="1" ht="25.5" customHeight="1">
      <c r="B41" s="37" t="s">
        <v>22</v>
      </c>
      <c r="C41" s="38">
        <f>SUM(C11:C40)-C13</f>
        <v>455978413</v>
      </c>
      <c r="D41" s="38">
        <f aca="true" t="shared" si="1" ref="D41:K41">SUM(D11:D40)-D13</f>
        <v>18000000</v>
      </c>
      <c r="E41" s="38">
        <f t="shared" si="1"/>
        <v>18000000</v>
      </c>
      <c r="F41" s="38">
        <f t="shared" si="1"/>
        <v>455978413</v>
      </c>
      <c r="G41" s="38">
        <f t="shared" si="1"/>
        <v>36280709.25</v>
      </c>
      <c r="H41" s="38">
        <f t="shared" si="1"/>
        <v>21610232.56</v>
      </c>
      <c r="I41" s="38">
        <f t="shared" si="1"/>
        <v>21610232.56</v>
      </c>
      <c r="J41" s="38">
        <f t="shared" si="1"/>
        <v>21502990.95</v>
      </c>
      <c r="K41" s="38">
        <f t="shared" si="1"/>
        <v>0</v>
      </c>
      <c r="L41" s="38">
        <f>SUM(L11:L40)-L13</f>
        <v>419697703.75</v>
      </c>
      <c r="M41" s="38">
        <f>SUM(M11:M40)-M13</f>
        <v>107241.6099999994</v>
      </c>
    </row>
    <row r="42" ht="11.25">
      <c r="L42" s="20"/>
    </row>
    <row r="43" spans="2:13" ht="12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2:13" ht="1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2:13" ht="30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6" ht="15">
      <c r="D46" s="31"/>
      <c r="E46" s="31"/>
      <c r="F46" s="32"/>
    </row>
    <row r="47" spans="4:5" ht="15">
      <c r="D47" s="31"/>
      <c r="E47" s="31"/>
    </row>
    <row r="48" spans="4:5" ht="15">
      <c r="D48" s="31"/>
      <c r="E48" s="31"/>
    </row>
    <row r="49" spans="4:5" ht="15">
      <c r="D49" s="31"/>
      <c r="E49" s="31"/>
    </row>
    <row r="50" spans="4:6" ht="15">
      <c r="D50" s="31"/>
      <c r="E50" s="31"/>
      <c r="F50" s="31"/>
    </row>
    <row r="51" spans="5:6" ht="15">
      <c r="E51" s="31"/>
      <c r="F51" s="31"/>
    </row>
    <row r="52" spans="5:6" ht="15">
      <c r="E52" s="31"/>
      <c r="F52" s="31"/>
    </row>
    <row r="53" spans="2:6" ht="15">
      <c r="B53" s="31"/>
      <c r="D53" s="31"/>
      <c r="E53" s="31"/>
      <c r="F53" s="31"/>
    </row>
    <row r="54" spans="5:6" ht="15">
      <c r="E54" s="31"/>
      <c r="F54" s="31"/>
    </row>
    <row r="55" spans="5:6" ht="15">
      <c r="E55" s="31"/>
      <c r="F55" s="31"/>
    </row>
    <row r="56" spans="5:6" ht="15">
      <c r="E56" s="31"/>
      <c r="F56" s="31"/>
    </row>
    <row r="58" ht="11.25">
      <c r="F58" s="39"/>
    </row>
  </sheetData>
  <sheetProtection/>
  <mergeCells count="12">
    <mergeCell ref="C6:C7"/>
    <mergeCell ref="F6:F7"/>
    <mergeCell ref="B43:M45"/>
    <mergeCell ref="M6:M7"/>
    <mergeCell ref="G6:G7"/>
    <mergeCell ref="H6:H7"/>
    <mergeCell ref="I6:I7"/>
    <mergeCell ref="J6:J7"/>
    <mergeCell ref="K6:K7"/>
    <mergeCell ref="L6:L7"/>
    <mergeCell ref="D6:E6"/>
    <mergeCell ref="B6:B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71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2017-05-24T17:42:05Z</cp:lastPrinted>
  <dcterms:created xsi:type="dcterms:W3CDTF">2005-10-26T19:29:53Z</dcterms:created>
  <dcterms:modified xsi:type="dcterms:W3CDTF">2017-05-24T17:59:34Z</dcterms:modified>
  <cp:category/>
  <cp:version/>
  <cp:contentType/>
  <cp:contentStatus/>
</cp:coreProperties>
</file>