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tabRatio="222" activeTab="0"/>
  </bookViews>
  <sheets>
    <sheet name="2016" sheetId="1" r:id="rId1"/>
  </sheets>
  <externalReferences>
    <externalReference r:id="rId4"/>
  </externalReferences>
  <definedNames>
    <definedName name="_xlnm.Print_Area" localSheetId="0">'2016'!$B$1:$M$45</definedName>
  </definedNames>
  <calcPr fullCalcOnLoad="1"/>
</workbook>
</file>

<file path=xl/sharedStrings.xml><?xml version="1.0" encoding="utf-8"?>
<sst xmlns="http://schemas.openxmlformats.org/spreadsheetml/2006/main" count="61" uniqueCount="54">
  <si>
    <t>ANEXO 2:</t>
  </si>
  <si>
    <t>DE LA EJECUCION DEL PRESUPUESTO CON RELACION A LOS CREDITOS ACUMULADA AL FIN DEL TRIMESTRE</t>
  </si>
  <si>
    <t>REPARTICION:</t>
  </si>
  <si>
    <t>NOMENCLADOR:</t>
  </si>
  <si>
    <t>EJERCICIO:</t>
  </si>
  <si>
    <t>TRIMESTRE:</t>
  </si>
  <si>
    <t>PARTIDAS</t>
  </si>
  <si>
    <t>AUMENTOS</t>
  </si>
  <si>
    <t>DISMINUCIONES</t>
  </si>
  <si>
    <t>MODIF. ACUMULADAS 
AL FIN DE CADA TRIMESTRE</t>
  </si>
  <si>
    <t>COMPROMISOS
CONTRAIDOS</t>
  </si>
  <si>
    <t>DEVENGADO</t>
  </si>
  <si>
    <t>MANDADO 
A PAGAR</t>
  </si>
  <si>
    <t>PAGADO</t>
  </si>
  <si>
    <t>RESIDUOS
PASIVOS</t>
  </si>
  <si>
    <t>SALDO NO
UTILIZADO</t>
  </si>
  <si>
    <t>DEUDA
EXIGIBLE</t>
  </si>
  <si>
    <t>10=7-8</t>
  </si>
  <si>
    <t>11=5-6</t>
  </si>
  <si>
    <t>12=8-9</t>
  </si>
  <si>
    <t>CREDITO 
AUTORIZADO
ORIGINAL</t>
  </si>
  <si>
    <t>CREDITO AUTORIZADO 
DEFINITIVO AL FIN DE C/ TRIMESTRE</t>
  </si>
  <si>
    <t>TOTALES</t>
  </si>
  <si>
    <t>3.14.03</t>
  </si>
  <si>
    <t>BIENES</t>
  </si>
  <si>
    <t>Bienes Corrientes</t>
  </si>
  <si>
    <t>SERVICIOS</t>
  </si>
  <si>
    <t>Servicios Generales</t>
  </si>
  <si>
    <t>Locación de Servicios</t>
  </si>
  <si>
    <t>TRANSFERENCIAS PARA</t>
  </si>
  <si>
    <t>FINANCIAR EROG. CTES.</t>
  </si>
  <si>
    <t>Ap. Act. no lucrativas</t>
  </si>
  <si>
    <t>FINANCIAR EROG. CAPITAL</t>
  </si>
  <si>
    <t>Bienes de Capital</t>
  </si>
  <si>
    <t>TRABAJOS PUBLICOS</t>
  </si>
  <si>
    <t>Trabajos Públicos</t>
  </si>
  <si>
    <t>5=2+3-4</t>
  </si>
  <si>
    <t>UNIDAD COORD. DE PROGRAMAS Y PROYECTOS (DGE)</t>
  </si>
  <si>
    <t>AMORTIZACION DEUDA FLOTANTE</t>
  </si>
  <si>
    <t>Amort. Deuda Flotante</t>
  </si>
  <si>
    <t>Locación de Obra</t>
  </si>
  <si>
    <t>CONTRIB.DE ORG. DESC.</t>
  </si>
  <si>
    <t>Total 41201</t>
  </si>
  <si>
    <t>Total 41301</t>
  </si>
  <si>
    <t>Total 41303</t>
  </si>
  <si>
    <t>Total 41305</t>
  </si>
  <si>
    <t>Total 43104</t>
  </si>
  <si>
    <t>Total 51101</t>
  </si>
  <si>
    <t>Total 51201</t>
  </si>
  <si>
    <t>Total 55203</t>
  </si>
  <si>
    <t>Total 44101</t>
  </si>
  <si>
    <t>CREDITO ADICIONAL A DISTRIBUIR</t>
  </si>
  <si>
    <t>Cred. a distribuir</t>
  </si>
  <si>
    <t>4to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</si>
</sst>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double"/>
      <sz val="9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4" fontId="5" fillId="0" borderId="0" xfId="0" applyNumberFormat="1" applyFont="1" applyFill="1" applyAlignment="1">
      <alignment/>
    </xf>
    <xf numFmtId="44" fontId="5" fillId="0" borderId="11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44" fontId="6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left" indent="2"/>
    </xf>
    <xf numFmtId="0" fontId="5" fillId="0" borderId="12" xfId="0" applyFont="1" applyFill="1" applyBorder="1" applyAlignment="1">
      <alignment horizontal="left" indent="2"/>
    </xf>
    <xf numFmtId="44" fontId="5" fillId="0" borderId="12" xfId="0" applyNumberFormat="1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4" fontId="1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5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justify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4&#186;%20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-12-16(1)"/>
      <sheetName val="31-12-16(2)"/>
      <sheetName val="30-09-16(1)"/>
      <sheetName val="30-09-16(2)"/>
      <sheetName val="Hoja3"/>
    </sheetNames>
    <sheetDataSet>
      <sheetData sheetId="0">
        <row r="6">
          <cell r="B6" t="str">
            <v>Econom</v>
          </cell>
          <cell r="C6" t="str">
            <v>. Fin.</v>
          </cell>
          <cell r="D6" t="str">
            <v>Votado</v>
          </cell>
          <cell r="E6" t="str">
            <v>Aumentos</v>
          </cell>
          <cell r="F6" t="str">
            <v>Disminuciones</v>
          </cell>
          <cell r="G6" t="str">
            <v>Cr�dito Vigente</v>
          </cell>
          <cell r="H6" t="str">
            <v>Reservas</v>
          </cell>
          <cell r="I6" t="str">
            <v>Cr�dito L�quido</v>
          </cell>
        </row>
        <row r="7">
          <cell r="B7">
            <v>41201</v>
          </cell>
          <cell r="C7">
            <v>124</v>
          </cell>
          <cell r="D7">
            <v>0</v>
          </cell>
          <cell r="E7">
            <v>250000</v>
          </cell>
          <cell r="F7">
            <v>0</v>
          </cell>
          <cell r="G7">
            <v>250000</v>
          </cell>
          <cell r="H7">
            <v>0</v>
          </cell>
          <cell r="I7">
            <v>250000</v>
          </cell>
        </row>
        <row r="8">
          <cell r="B8">
            <v>41201</v>
          </cell>
          <cell r="C8">
            <v>102</v>
          </cell>
          <cell r="D8">
            <v>2300000</v>
          </cell>
          <cell r="E8">
            <v>0</v>
          </cell>
          <cell r="F8">
            <v>0</v>
          </cell>
          <cell r="G8">
            <v>2300000</v>
          </cell>
          <cell r="H8">
            <v>460000</v>
          </cell>
          <cell r="I8">
            <v>1840000</v>
          </cell>
        </row>
        <row r="9">
          <cell r="B9">
            <v>41201</v>
          </cell>
          <cell r="C9">
            <v>123</v>
          </cell>
          <cell r="D9">
            <v>282902</v>
          </cell>
          <cell r="E9">
            <v>2000000</v>
          </cell>
          <cell r="F9">
            <v>0</v>
          </cell>
          <cell r="G9">
            <v>2282902</v>
          </cell>
          <cell r="H9">
            <v>54420.4</v>
          </cell>
          <cell r="I9">
            <v>2228481.6</v>
          </cell>
        </row>
        <row r="10">
          <cell r="B10">
            <v>41201</v>
          </cell>
          <cell r="C10">
            <v>102</v>
          </cell>
          <cell r="D10">
            <v>0</v>
          </cell>
          <cell r="E10">
            <v>200000</v>
          </cell>
          <cell r="F10">
            <v>0</v>
          </cell>
          <cell r="G10">
            <v>200000</v>
          </cell>
          <cell r="H10">
            <v>0</v>
          </cell>
          <cell r="I10">
            <v>200000</v>
          </cell>
        </row>
        <row r="11">
          <cell r="B11">
            <v>41201</v>
          </cell>
          <cell r="C11">
            <v>191</v>
          </cell>
          <cell r="D11">
            <v>0</v>
          </cell>
          <cell r="E11">
            <v>2000</v>
          </cell>
          <cell r="F11">
            <v>0</v>
          </cell>
          <cell r="G11">
            <v>2000</v>
          </cell>
          <cell r="H11">
            <v>0</v>
          </cell>
          <cell r="I11">
            <v>2000</v>
          </cell>
        </row>
        <row r="12">
          <cell r="B12">
            <v>41201</v>
          </cell>
          <cell r="C12">
            <v>209</v>
          </cell>
          <cell r="D12">
            <v>7377784</v>
          </cell>
          <cell r="E12">
            <v>262286</v>
          </cell>
          <cell r="F12">
            <v>4631143</v>
          </cell>
          <cell r="G12">
            <v>3008927</v>
          </cell>
          <cell r="H12">
            <v>1475556.8</v>
          </cell>
          <cell r="I12">
            <v>1533370.2</v>
          </cell>
        </row>
        <row r="13">
          <cell r="B13">
            <v>41201</v>
          </cell>
          <cell r="C13">
            <v>102</v>
          </cell>
          <cell r="D13">
            <v>0</v>
          </cell>
          <cell r="E13">
            <v>200000</v>
          </cell>
          <cell r="F13">
            <v>0</v>
          </cell>
          <cell r="G13">
            <v>200000</v>
          </cell>
          <cell r="H13">
            <v>0</v>
          </cell>
          <cell r="I13">
            <v>200000</v>
          </cell>
        </row>
        <row r="14">
          <cell r="B14">
            <v>41201</v>
          </cell>
          <cell r="C14">
            <v>227</v>
          </cell>
          <cell r="D14">
            <v>0</v>
          </cell>
          <cell r="E14">
            <v>200000</v>
          </cell>
          <cell r="F14">
            <v>0</v>
          </cell>
          <cell r="G14">
            <v>200000</v>
          </cell>
          <cell r="H14">
            <v>0</v>
          </cell>
          <cell r="I14">
            <v>200000</v>
          </cell>
        </row>
        <row r="15">
          <cell r="B15">
            <v>41201</v>
          </cell>
          <cell r="C15">
            <v>125</v>
          </cell>
          <cell r="D15">
            <v>200000</v>
          </cell>
          <cell r="E15">
            <v>0</v>
          </cell>
          <cell r="F15">
            <v>0</v>
          </cell>
          <cell r="G15">
            <v>200000</v>
          </cell>
          <cell r="H15">
            <v>40000</v>
          </cell>
          <cell r="I15">
            <v>160000</v>
          </cell>
        </row>
        <row r="16">
          <cell r="B16">
            <v>41201</v>
          </cell>
          <cell r="C16">
            <v>239</v>
          </cell>
          <cell r="D16">
            <v>936000</v>
          </cell>
          <cell r="E16">
            <v>0</v>
          </cell>
          <cell r="F16">
            <v>0</v>
          </cell>
          <cell r="G16">
            <v>936000</v>
          </cell>
          <cell r="H16">
            <v>936000</v>
          </cell>
          <cell r="I16">
            <v>0</v>
          </cell>
        </row>
        <row r="17">
          <cell r="B17">
            <v>41201</v>
          </cell>
          <cell r="C17">
            <v>0</v>
          </cell>
          <cell r="D17">
            <v>35552</v>
          </cell>
          <cell r="E17">
            <v>0</v>
          </cell>
          <cell r="F17">
            <v>0</v>
          </cell>
          <cell r="G17">
            <v>35552</v>
          </cell>
          <cell r="H17">
            <v>0</v>
          </cell>
          <cell r="I17">
            <v>35552</v>
          </cell>
        </row>
        <row r="18">
          <cell r="B18" t="str">
            <v>Total 41201</v>
          </cell>
          <cell r="D18">
            <v>11132238</v>
          </cell>
          <cell r="E18">
            <v>3114286</v>
          </cell>
          <cell r="F18">
            <v>4631143</v>
          </cell>
          <cell r="G18">
            <v>9615381</v>
          </cell>
          <cell r="H18">
            <v>2965977.2</v>
          </cell>
          <cell r="I18">
            <v>6649403.8</v>
          </cell>
        </row>
        <row r="19">
          <cell r="B19">
            <v>41301</v>
          </cell>
          <cell r="C19">
            <v>124</v>
          </cell>
          <cell r="D19">
            <v>220000</v>
          </cell>
          <cell r="E19">
            <v>750000</v>
          </cell>
          <cell r="F19">
            <v>0</v>
          </cell>
          <cell r="G19">
            <v>970000</v>
          </cell>
          <cell r="H19">
            <v>44000</v>
          </cell>
          <cell r="I19">
            <v>926000</v>
          </cell>
        </row>
        <row r="20">
          <cell r="B20">
            <v>41301</v>
          </cell>
          <cell r="C20">
            <v>102</v>
          </cell>
          <cell r="D20">
            <v>11500000</v>
          </cell>
          <cell r="E20">
            <v>0</v>
          </cell>
          <cell r="F20">
            <v>5398137.29</v>
          </cell>
          <cell r="G20">
            <v>6101862.71</v>
          </cell>
          <cell r="H20">
            <v>2300000</v>
          </cell>
          <cell r="I20">
            <v>3801862.71</v>
          </cell>
        </row>
        <row r="21">
          <cell r="B21">
            <v>41301</v>
          </cell>
          <cell r="C21">
            <v>123</v>
          </cell>
          <cell r="D21">
            <v>15793360</v>
          </cell>
          <cell r="E21">
            <v>0</v>
          </cell>
          <cell r="F21">
            <v>3000000</v>
          </cell>
          <cell r="G21">
            <v>12793360</v>
          </cell>
          <cell r="H21">
            <v>3153632</v>
          </cell>
          <cell r="I21">
            <v>9639728</v>
          </cell>
        </row>
        <row r="22">
          <cell r="B22">
            <v>41301</v>
          </cell>
          <cell r="C22">
            <v>102</v>
          </cell>
          <cell r="D22">
            <v>5000000</v>
          </cell>
          <cell r="E22">
            <v>0</v>
          </cell>
          <cell r="F22">
            <v>218000</v>
          </cell>
          <cell r="G22">
            <v>4782000</v>
          </cell>
          <cell r="H22">
            <v>1000000</v>
          </cell>
          <cell r="I22">
            <v>3782000</v>
          </cell>
        </row>
        <row r="23">
          <cell r="B23">
            <v>41301</v>
          </cell>
          <cell r="C23">
            <v>191</v>
          </cell>
          <cell r="D23">
            <v>900000</v>
          </cell>
          <cell r="E23">
            <v>0</v>
          </cell>
          <cell r="F23">
            <v>20000</v>
          </cell>
          <cell r="G23">
            <v>880000</v>
          </cell>
          <cell r="H23">
            <v>180000</v>
          </cell>
          <cell r="I23">
            <v>700000</v>
          </cell>
        </row>
        <row r="24">
          <cell r="B24">
            <v>41301</v>
          </cell>
          <cell r="C24">
            <v>209</v>
          </cell>
          <cell r="D24">
            <v>5052138</v>
          </cell>
          <cell r="E24">
            <v>4642080</v>
          </cell>
          <cell r="F24">
            <v>71040</v>
          </cell>
          <cell r="G24">
            <v>9623178</v>
          </cell>
          <cell r="H24">
            <v>0</v>
          </cell>
          <cell r="I24">
            <v>9623178</v>
          </cell>
        </row>
        <row r="25">
          <cell r="B25">
            <v>41301</v>
          </cell>
          <cell r="C25">
            <v>102</v>
          </cell>
          <cell r="D25">
            <v>2500000</v>
          </cell>
          <cell r="E25">
            <v>0</v>
          </cell>
          <cell r="F25">
            <v>200000</v>
          </cell>
          <cell r="G25">
            <v>2300000</v>
          </cell>
          <cell r="H25">
            <v>500000</v>
          </cell>
          <cell r="I25">
            <v>1800000</v>
          </cell>
        </row>
        <row r="26">
          <cell r="B26">
            <v>41301</v>
          </cell>
          <cell r="C26">
            <v>227</v>
          </cell>
          <cell r="D26">
            <v>2400000</v>
          </cell>
          <cell r="E26">
            <v>0</v>
          </cell>
          <cell r="F26">
            <v>200000</v>
          </cell>
          <cell r="G26">
            <v>2200000</v>
          </cell>
          <cell r="H26">
            <v>480000</v>
          </cell>
          <cell r="I26">
            <v>1720000</v>
          </cell>
        </row>
        <row r="27">
          <cell r="B27">
            <v>41301</v>
          </cell>
          <cell r="C27">
            <v>125</v>
          </cell>
          <cell r="D27">
            <v>7000000</v>
          </cell>
          <cell r="E27">
            <v>0</v>
          </cell>
          <cell r="F27">
            <v>0</v>
          </cell>
          <cell r="G27">
            <v>7000000</v>
          </cell>
          <cell r="H27">
            <v>1400000</v>
          </cell>
          <cell r="I27">
            <v>5600000</v>
          </cell>
        </row>
        <row r="28">
          <cell r="B28">
            <v>41301</v>
          </cell>
          <cell r="C28">
            <v>239</v>
          </cell>
          <cell r="D28">
            <v>2184000</v>
          </cell>
          <cell r="E28">
            <v>0</v>
          </cell>
          <cell r="F28">
            <v>0</v>
          </cell>
          <cell r="G28">
            <v>2184000</v>
          </cell>
          <cell r="H28">
            <v>2184000</v>
          </cell>
          <cell r="I28">
            <v>0</v>
          </cell>
        </row>
        <row r="29">
          <cell r="B29">
            <v>41301</v>
          </cell>
          <cell r="C29">
            <v>0</v>
          </cell>
          <cell r="D29">
            <v>318788</v>
          </cell>
          <cell r="E29">
            <v>115500</v>
          </cell>
          <cell r="F29">
            <v>0</v>
          </cell>
          <cell r="G29">
            <v>434288</v>
          </cell>
          <cell r="H29">
            <v>0</v>
          </cell>
          <cell r="I29">
            <v>434288</v>
          </cell>
        </row>
        <row r="30">
          <cell r="B30" t="str">
            <v>Total 41301</v>
          </cell>
          <cell r="D30">
            <v>52868286</v>
          </cell>
          <cell r="E30">
            <v>5507580</v>
          </cell>
          <cell r="F30">
            <v>9107177.29</v>
          </cell>
          <cell r="G30">
            <v>49268688.71</v>
          </cell>
          <cell r="H30">
            <v>11241632</v>
          </cell>
          <cell r="I30">
            <v>38027056.71</v>
          </cell>
        </row>
        <row r="31">
          <cell r="B31">
            <v>41305</v>
          </cell>
          <cell r="C31">
            <v>124</v>
          </cell>
          <cell r="D31">
            <v>1900000</v>
          </cell>
          <cell r="E31">
            <v>0</v>
          </cell>
          <cell r="F31">
            <v>500000</v>
          </cell>
          <cell r="G31">
            <v>1400000</v>
          </cell>
          <cell r="H31">
            <v>849010.24</v>
          </cell>
          <cell r="I31">
            <v>550989.76</v>
          </cell>
        </row>
        <row r="32">
          <cell r="B32">
            <v>41305</v>
          </cell>
          <cell r="C32">
            <v>102</v>
          </cell>
          <cell r="D32">
            <v>27600000</v>
          </cell>
          <cell r="E32">
            <v>0</v>
          </cell>
          <cell r="F32">
            <v>14000000</v>
          </cell>
          <cell r="G32">
            <v>13600000</v>
          </cell>
          <cell r="H32">
            <v>8481439.4</v>
          </cell>
          <cell r="I32">
            <v>5118560.6</v>
          </cell>
        </row>
        <row r="33">
          <cell r="B33">
            <v>41305</v>
          </cell>
          <cell r="C33">
            <v>123</v>
          </cell>
          <cell r="D33">
            <v>23923738</v>
          </cell>
          <cell r="E33">
            <v>0</v>
          </cell>
          <cell r="F33">
            <v>12000000</v>
          </cell>
          <cell r="G33">
            <v>11923738</v>
          </cell>
          <cell r="H33">
            <v>6146369.82</v>
          </cell>
          <cell r="I33">
            <v>5777368.18</v>
          </cell>
        </row>
        <row r="34">
          <cell r="B34">
            <v>41305</v>
          </cell>
          <cell r="C34">
            <v>191</v>
          </cell>
          <cell r="D34">
            <v>2600000</v>
          </cell>
          <cell r="E34">
            <v>0</v>
          </cell>
          <cell r="F34">
            <v>0</v>
          </cell>
          <cell r="G34">
            <v>2600000</v>
          </cell>
          <cell r="H34">
            <v>2184000</v>
          </cell>
          <cell r="I34">
            <v>416000</v>
          </cell>
        </row>
        <row r="35">
          <cell r="B35">
            <v>41305</v>
          </cell>
          <cell r="C35">
            <v>209</v>
          </cell>
          <cell r="D35">
            <v>6697524</v>
          </cell>
          <cell r="E35">
            <v>0</v>
          </cell>
          <cell r="F35">
            <v>4500000</v>
          </cell>
          <cell r="G35">
            <v>2197524</v>
          </cell>
          <cell r="H35">
            <v>0</v>
          </cell>
          <cell r="I35">
            <v>2197524</v>
          </cell>
        </row>
        <row r="36">
          <cell r="B36">
            <v>41305</v>
          </cell>
          <cell r="C36">
            <v>102</v>
          </cell>
          <cell r="D36">
            <v>1000000</v>
          </cell>
          <cell r="E36">
            <v>0</v>
          </cell>
          <cell r="F36">
            <v>0</v>
          </cell>
          <cell r="G36">
            <v>1000000</v>
          </cell>
          <cell r="H36">
            <v>533152.25</v>
          </cell>
          <cell r="I36">
            <v>466847.75</v>
          </cell>
        </row>
        <row r="37">
          <cell r="B37">
            <v>41305</v>
          </cell>
          <cell r="C37">
            <v>227</v>
          </cell>
          <cell r="D37">
            <v>0</v>
          </cell>
          <cell r="E37">
            <v>600000</v>
          </cell>
          <cell r="F37">
            <v>0</v>
          </cell>
          <cell r="G37">
            <v>600000</v>
          </cell>
          <cell r="H37">
            <v>0</v>
          </cell>
          <cell r="I37">
            <v>600000</v>
          </cell>
        </row>
        <row r="38">
          <cell r="B38">
            <v>41305</v>
          </cell>
          <cell r="C38">
            <v>125</v>
          </cell>
          <cell r="D38">
            <v>2380000</v>
          </cell>
          <cell r="E38">
            <v>10173386.79</v>
          </cell>
          <cell r="F38">
            <v>0</v>
          </cell>
          <cell r="G38">
            <v>12553386.79</v>
          </cell>
          <cell r="H38">
            <v>283600</v>
          </cell>
          <cell r="I38">
            <v>12269786.79</v>
          </cell>
        </row>
        <row r="39">
          <cell r="B39">
            <v>41305</v>
          </cell>
          <cell r="C39">
            <v>239</v>
          </cell>
          <cell r="D39">
            <v>4680000</v>
          </cell>
          <cell r="E39">
            <v>0</v>
          </cell>
          <cell r="F39">
            <v>0</v>
          </cell>
          <cell r="G39">
            <v>4680000</v>
          </cell>
          <cell r="H39">
            <v>4680000</v>
          </cell>
          <cell r="I39">
            <v>0</v>
          </cell>
        </row>
        <row r="40">
          <cell r="B40">
            <v>41305</v>
          </cell>
          <cell r="C40">
            <v>0</v>
          </cell>
          <cell r="D40">
            <v>0</v>
          </cell>
          <cell r="E40">
            <v>474434</v>
          </cell>
          <cell r="F40">
            <v>0</v>
          </cell>
          <cell r="G40">
            <v>474434</v>
          </cell>
          <cell r="H40">
            <v>0</v>
          </cell>
          <cell r="I40">
            <v>474434</v>
          </cell>
        </row>
        <row r="41">
          <cell r="B41">
            <v>41305</v>
          </cell>
          <cell r="C41">
            <v>0</v>
          </cell>
          <cell r="D41">
            <v>285734</v>
          </cell>
          <cell r="E41">
            <v>0</v>
          </cell>
          <cell r="F41">
            <v>285734</v>
          </cell>
          <cell r="G41">
            <v>0</v>
          </cell>
          <cell r="H41">
            <v>0</v>
          </cell>
          <cell r="I41">
            <v>0</v>
          </cell>
        </row>
        <row r="42">
          <cell r="B42" t="str">
            <v>Total 41305</v>
          </cell>
          <cell r="D42">
            <v>71066996</v>
          </cell>
          <cell r="E42">
            <v>11247820.79</v>
          </cell>
          <cell r="F42">
            <v>31285734</v>
          </cell>
          <cell r="G42">
            <v>51029082.79</v>
          </cell>
          <cell r="H42">
            <v>23157571.71</v>
          </cell>
          <cell r="I42">
            <v>27871511.08</v>
          </cell>
        </row>
        <row r="43">
          <cell r="B43">
            <v>43104</v>
          </cell>
          <cell r="C43">
            <v>102</v>
          </cell>
          <cell r="D43">
            <v>4600000</v>
          </cell>
          <cell r="E43">
            <v>23500000</v>
          </cell>
          <cell r="F43">
            <v>0</v>
          </cell>
          <cell r="G43">
            <v>28100000</v>
          </cell>
          <cell r="H43">
            <v>0</v>
          </cell>
          <cell r="I43">
            <v>28100000</v>
          </cell>
        </row>
        <row r="44">
          <cell r="B44">
            <v>43104</v>
          </cell>
          <cell r="C44">
            <v>123</v>
          </cell>
          <cell r="D44">
            <v>0</v>
          </cell>
          <cell r="E44">
            <v>13054750.07</v>
          </cell>
          <cell r="F44">
            <v>0</v>
          </cell>
          <cell r="G44">
            <v>13054750.07</v>
          </cell>
          <cell r="H44">
            <v>0</v>
          </cell>
          <cell r="I44">
            <v>13054750.07</v>
          </cell>
        </row>
        <row r="45">
          <cell r="B45">
            <v>43104</v>
          </cell>
          <cell r="C45">
            <v>191</v>
          </cell>
          <cell r="D45">
            <v>500000</v>
          </cell>
          <cell r="E45">
            <v>300000</v>
          </cell>
          <cell r="F45">
            <v>0</v>
          </cell>
          <cell r="G45">
            <v>800000</v>
          </cell>
          <cell r="H45">
            <v>100000</v>
          </cell>
          <cell r="I45">
            <v>700000</v>
          </cell>
        </row>
        <row r="46">
          <cell r="B46">
            <v>43104</v>
          </cell>
          <cell r="C46">
            <v>209</v>
          </cell>
          <cell r="D46">
            <v>13397652</v>
          </cell>
          <cell r="E46">
            <v>4500000</v>
          </cell>
          <cell r="F46">
            <v>0</v>
          </cell>
          <cell r="G46">
            <v>17897652</v>
          </cell>
          <cell r="H46">
            <v>0</v>
          </cell>
          <cell r="I46">
            <v>17897652</v>
          </cell>
        </row>
        <row r="47">
          <cell r="B47">
            <v>43104</v>
          </cell>
          <cell r="C47">
            <v>125</v>
          </cell>
          <cell r="D47">
            <v>24200000</v>
          </cell>
          <cell r="E47">
            <v>0</v>
          </cell>
          <cell r="F47">
            <v>0</v>
          </cell>
          <cell r="G47">
            <v>24200000</v>
          </cell>
          <cell r="H47">
            <v>4840000</v>
          </cell>
          <cell r="I47">
            <v>19360000</v>
          </cell>
        </row>
        <row r="48">
          <cell r="B48" t="str">
            <v>Total 43104</v>
          </cell>
          <cell r="D48">
            <v>42697652</v>
          </cell>
          <cell r="E48">
            <v>41354750.07</v>
          </cell>
          <cell r="F48">
            <v>0</v>
          </cell>
          <cell r="G48">
            <v>84052402.07</v>
          </cell>
          <cell r="H48">
            <v>4940000</v>
          </cell>
          <cell r="I48">
            <v>79112402.07</v>
          </cell>
        </row>
        <row r="49">
          <cell r="B49">
            <v>44101</v>
          </cell>
          <cell r="C49">
            <v>102</v>
          </cell>
          <cell r="D49">
            <v>0</v>
          </cell>
          <cell r="E49">
            <v>24203725.42</v>
          </cell>
          <cell r="F49">
            <v>24203725.42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44101</v>
          </cell>
          <cell r="C50">
            <v>123</v>
          </cell>
          <cell r="D50">
            <v>0</v>
          </cell>
          <cell r="E50">
            <v>4309500.14</v>
          </cell>
          <cell r="F50">
            <v>4309500.14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44101</v>
          </cell>
          <cell r="C51">
            <v>191</v>
          </cell>
          <cell r="D51">
            <v>0</v>
          </cell>
          <cell r="E51">
            <v>1017586.7</v>
          </cell>
          <cell r="F51">
            <v>810793.35</v>
          </cell>
          <cell r="G51">
            <v>206793.35</v>
          </cell>
          <cell r="H51">
            <v>0</v>
          </cell>
          <cell r="I51">
            <v>206793.35</v>
          </cell>
        </row>
        <row r="52">
          <cell r="B52">
            <v>44101</v>
          </cell>
          <cell r="C52">
            <v>209</v>
          </cell>
          <cell r="D52">
            <v>0</v>
          </cell>
          <cell r="E52">
            <v>79678534.1</v>
          </cell>
          <cell r="F52">
            <v>79678534.1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44101</v>
          </cell>
          <cell r="C53">
            <v>227</v>
          </cell>
          <cell r="D53">
            <v>0</v>
          </cell>
          <cell r="E53">
            <v>744845.48</v>
          </cell>
          <cell r="F53">
            <v>472422.74</v>
          </cell>
          <cell r="G53">
            <v>272422.74</v>
          </cell>
          <cell r="H53">
            <v>0</v>
          </cell>
          <cell r="I53">
            <v>272422.74</v>
          </cell>
        </row>
        <row r="54">
          <cell r="B54">
            <v>44101</v>
          </cell>
          <cell r="C54">
            <v>125</v>
          </cell>
          <cell r="D54">
            <v>0</v>
          </cell>
          <cell r="E54">
            <v>20346773.58</v>
          </cell>
          <cell r="F54">
            <v>20346773.58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44101</v>
          </cell>
          <cell r="C55">
            <v>239</v>
          </cell>
          <cell r="D55">
            <v>0</v>
          </cell>
          <cell r="E55">
            <v>1021826.42</v>
          </cell>
          <cell r="F55">
            <v>510913.21</v>
          </cell>
          <cell r="G55">
            <v>510913.21</v>
          </cell>
          <cell r="H55">
            <v>0</v>
          </cell>
          <cell r="I55">
            <v>510913.21</v>
          </cell>
        </row>
        <row r="56">
          <cell r="B56">
            <v>44101</v>
          </cell>
          <cell r="C56">
            <v>124</v>
          </cell>
          <cell r="D56">
            <v>0</v>
          </cell>
          <cell r="E56">
            <v>30356831.98</v>
          </cell>
          <cell r="F56">
            <v>30356831.98</v>
          </cell>
          <cell r="G56">
            <v>0</v>
          </cell>
          <cell r="H56">
            <v>0</v>
          </cell>
          <cell r="I56">
            <v>0</v>
          </cell>
        </row>
        <row r="57">
          <cell r="B57" t="str">
            <v>Total 44101</v>
          </cell>
          <cell r="D57">
            <v>0</v>
          </cell>
          <cell r="E57">
            <v>161679623.82</v>
          </cell>
          <cell r="F57">
            <v>160689494.51999998</v>
          </cell>
          <cell r="G57">
            <v>990129.3</v>
          </cell>
          <cell r="H57">
            <v>0</v>
          </cell>
          <cell r="I57">
            <v>990129.3</v>
          </cell>
        </row>
        <row r="58">
          <cell r="B58">
            <v>51101</v>
          </cell>
          <cell r="C58">
            <v>102</v>
          </cell>
          <cell r="D58">
            <v>0</v>
          </cell>
          <cell r="E58">
            <v>6000000</v>
          </cell>
          <cell r="F58">
            <v>0</v>
          </cell>
          <cell r="G58">
            <v>6000000</v>
          </cell>
          <cell r="H58">
            <v>0</v>
          </cell>
          <cell r="I58">
            <v>6000000</v>
          </cell>
        </row>
        <row r="59">
          <cell r="B59">
            <v>51101</v>
          </cell>
          <cell r="C59">
            <v>124</v>
          </cell>
          <cell r="D59">
            <v>6000000</v>
          </cell>
          <cell r="E59">
            <v>11000000</v>
          </cell>
          <cell r="F59">
            <v>0</v>
          </cell>
          <cell r="G59">
            <v>17000000</v>
          </cell>
          <cell r="H59">
            <v>0</v>
          </cell>
          <cell r="I59">
            <v>17000000</v>
          </cell>
        </row>
        <row r="60">
          <cell r="B60">
            <v>51101</v>
          </cell>
          <cell r="C60">
            <v>102</v>
          </cell>
          <cell r="D60">
            <v>0</v>
          </cell>
          <cell r="E60">
            <v>18000</v>
          </cell>
          <cell r="F60">
            <v>0</v>
          </cell>
          <cell r="G60">
            <v>18000</v>
          </cell>
          <cell r="H60">
            <v>0</v>
          </cell>
          <cell r="I60">
            <v>18000</v>
          </cell>
        </row>
        <row r="61">
          <cell r="B61">
            <v>51101</v>
          </cell>
          <cell r="C61">
            <v>191</v>
          </cell>
          <cell r="D61">
            <v>0</v>
          </cell>
          <cell r="E61">
            <v>20000</v>
          </cell>
          <cell r="F61">
            <v>0</v>
          </cell>
          <cell r="G61">
            <v>20000</v>
          </cell>
          <cell r="H61">
            <v>0</v>
          </cell>
          <cell r="I61">
            <v>20000</v>
          </cell>
        </row>
        <row r="62">
          <cell r="B62">
            <v>51101</v>
          </cell>
          <cell r="C62">
            <v>209</v>
          </cell>
          <cell r="D62">
            <v>18354584</v>
          </cell>
          <cell r="E62">
            <v>387082</v>
          </cell>
          <cell r="F62">
            <v>193541</v>
          </cell>
          <cell r="G62">
            <v>18548125</v>
          </cell>
          <cell r="H62">
            <v>1137871.8</v>
          </cell>
          <cell r="I62">
            <v>17410253.2</v>
          </cell>
        </row>
        <row r="63">
          <cell r="B63">
            <v>51101</v>
          </cell>
          <cell r="C63">
            <v>227</v>
          </cell>
          <cell r="D63">
            <v>0</v>
          </cell>
          <cell r="E63">
            <v>27400</v>
          </cell>
          <cell r="F63">
            <v>0</v>
          </cell>
          <cell r="G63">
            <v>27400</v>
          </cell>
          <cell r="H63">
            <v>0</v>
          </cell>
          <cell r="I63">
            <v>27400</v>
          </cell>
        </row>
        <row r="64">
          <cell r="B64">
            <v>51101</v>
          </cell>
          <cell r="C64">
            <v>125</v>
          </cell>
          <cell r="D64">
            <v>220000</v>
          </cell>
          <cell r="E64">
            <v>0</v>
          </cell>
          <cell r="F64">
            <v>0</v>
          </cell>
          <cell r="G64">
            <v>220000</v>
          </cell>
          <cell r="H64">
            <v>44000</v>
          </cell>
          <cell r="I64">
            <v>176000</v>
          </cell>
        </row>
        <row r="65">
          <cell r="B65" t="str">
            <v>Total 51101</v>
          </cell>
          <cell r="D65">
            <v>24574584</v>
          </cell>
          <cell r="E65">
            <v>17452482</v>
          </cell>
          <cell r="F65">
            <v>193541</v>
          </cell>
          <cell r="G65">
            <v>41833525</v>
          </cell>
          <cell r="H65">
            <v>1181871.8</v>
          </cell>
          <cell r="I65">
            <v>40651653.2</v>
          </cell>
        </row>
        <row r="66">
          <cell r="B66">
            <v>51201</v>
          </cell>
          <cell r="C66">
            <v>124</v>
          </cell>
          <cell r="D66">
            <v>55000000</v>
          </cell>
          <cell r="E66">
            <v>46610108.83</v>
          </cell>
          <cell r="F66">
            <v>26965846.42</v>
          </cell>
          <cell r="G66">
            <v>74644262.41</v>
          </cell>
          <cell r="H66">
            <v>1600000</v>
          </cell>
          <cell r="I66">
            <v>73044262.41</v>
          </cell>
        </row>
        <row r="67">
          <cell r="B67">
            <v>51201</v>
          </cell>
          <cell r="C67">
            <v>209</v>
          </cell>
          <cell r="D67">
            <v>43545158</v>
          </cell>
          <cell r="E67">
            <v>62788297.49</v>
          </cell>
          <cell r="F67">
            <v>12974515.22</v>
          </cell>
          <cell r="G67">
            <v>93358940.27</v>
          </cell>
          <cell r="H67">
            <v>8709031.6</v>
          </cell>
          <cell r="I67">
            <v>84649908.67</v>
          </cell>
        </row>
        <row r="68">
          <cell r="B68">
            <v>51201</v>
          </cell>
          <cell r="C68">
            <v>227</v>
          </cell>
          <cell r="D68">
            <v>12400000</v>
          </cell>
          <cell r="E68">
            <v>0</v>
          </cell>
          <cell r="F68">
            <v>27400</v>
          </cell>
          <cell r="G68">
            <v>12372600</v>
          </cell>
          <cell r="H68">
            <v>2480000</v>
          </cell>
          <cell r="I68">
            <v>9892600</v>
          </cell>
        </row>
        <row r="69">
          <cell r="B69" t="str">
            <v>Total 51201</v>
          </cell>
          <cell r="D69">
            <v>110945158</v>
          </cell>
          <cell r="E69">
            <v>109398406.32</v>
          </cell>
          <cell r="F69">
            <v>39967761.64</v>
          </cell>
          <cell r="G69">
            <v>180375802.68</v>
          </cell>
          <cell r="H69">
            <v>12789031.6</v>
          </cell>
          <cell r="I69">
            <v>167586771.07999998</v>
          </cell>
        </row>
        <row r="70">
          <cell r="B70">
            <v>55203</v>
          </cell>
          <cell r="C70">
            <v>102</v>
          </cell>
          <cell r="D70">
            <v>0</v>
          </cell>
          <cell r="E70">
            <v>4000000</v>
          </cell>
          <cell r="F70">
            <v>2000000</v>
          </cell>
          <cell r="G70">
            <v>2000000</v>
          </cell>
          <cell r="H70">
            <v>0</v>
          </cell>
          <cell r="I70">
            <v>2000000</v>
          </cell>
        </row>
        <row r="71">
          <cell r="B71">
            <v>55203</v>
          </cell>
          <cell r="C71">
            <v>209</v>
          </cell>
          <cell r="D71">
            <v>15575160</v>
          </cell>
          <cell r="E71">
            <v>3000000</v>
          </cell>
          <cell r="F71">
            <v>0</v>
          </cell>
          <cell r="G71">
            <v>18575160</v>
          </cell>
          <cell r="H71">
            <v>0</v>
          </cell>
          <cell r="I71">
            <v>18575160</v>
          </cell>
        </row>
        <row r="72">
          <cell r="B72">
            <v>55203</v>
          </cell>
          <cell r="C72">
            <v>123</v>
          </cell>
          <cell r="D72">
            <v>0</v>
          </cell>
          <cell r="E72">
            <v>1600000</v>
          </cell>
          <cell r="F72">
            <v>0</v>
          </cell>
          <cell r="G72">
            <v>1600000</v>
          </cell>
          <cell r="H72">
            <v>0</v>
          </cell>
          <cell r="I72">
            <v>1600000</v>
          </cell>
        </row>
        <row r="73">
          <cell r="B73" t="str">
            <v>Total 55203</v>
          </cell>
          <cell r="D73">
            <v>15575160</v>
          </cell>
          <cell r="E73">
            <v>8600000</v>
          </cell>
          <cell r="F73">
            <v>2000000</v>
          </cell>
          <cell r="G73">
            <v>22175160</v>
          </cell>
          <cell r="H73">
            <v>0</v>
          </cell>
          <cell r="I73">
            <v>22175160</v>
          </cell>
        </row>
        <row r="74">
          <cell r="B74">
            <v>74101</v>
          </cell>
          <cell r="C74">
            <v>123</v>
          </cell>
          <cell r="D74">
            <v>0</v>
          </cell>
          <cell r="E74">
            <v>5530.08</v>
          </cell>
          <cell r="F74">
            <v>2765.04</v>
          </cell>
          <cell r="G74">
            <v>2765.04</v>
          </cell>
          <cell r="H74">
            <v>0</v>
          </cell>
          <cell r="I74">
            <v>2765.04</v>
          </cell>
        </row>
        <row r="75">
          <cell r="B75">
            <v>74101</v>
          </cell>
          <cell r="C75">
            <v>191</v>
          </cell>
          <cell r="D75">
            <v>0</v>
          </cell>
          <cell r="E75">
            <v>296124.7</v>
          </cell>
          <cell r="F75">
            <v>148062.35</v>
          </cell>
          <cell r="G75">
            <v>148062.35</v>
          </cell>
          <cell r="H75">
            <v>0</v>
          </cell>
          <cell r="I75">
            <v>148062.35</v>
          </cell>
        </row>
        <row r="76">
          <cell r="B76">
            <v>74101</v>
          </cell>
          <cell r="C76">
            <v>209</v>
          </cell>
          <cell r="D76">
            <v>0</v>
          </cell>
          <cell r="E76">
            <v>177397.86</v>
          </cell>
          <cell r="F76">
            <v>88698.93</v>
          </cell>
          <cell r="G76">
            <v>88698.93</v>
          </cell>
          <cell r="H76">
            <v>0</v>
          </cell>
          <cell r="I76">
            <v>88698.93</v>
          </cell>
        </row>
        <row r="77">
          <cell r="B77" t="str">
            <v>Total 74101</v>
          </cell>
          <cell r="D77">
            <v>0</v>
          </cell>
          <cell r="E77">
            <v>479052.64</v>
          </cell>
          <cell r="F77">
            <v>239526.32</v>
          </cell>
          <cell r="G77">
            <v>239526.32</v>
          </cell>
          <cell r="H77">
            <v>0</v>
          </cell>
          <cell r="I77">
            <v>239526.32</v>
          </cell>
        </row>
        <row r="78">
          <cell r="B78">
            <v>74102</v>
          </cell>
          <cell r="C78">
            <v>124</v>
          </cell>
          <cell r="D78">
            <v>0</v>
          </cell>
          <cell r="E78">
            <v>5228842.26</v>
          </cell>
          <cell r="F78">
            <v>2614421.13</v>
          </cell>
          <cell r="G78">
            <v>2614421.13</v>
          </cell>
          <cell r="H78">
            <v>0</v>
          </cell>
          <cell r="I78">
            <v>2614421.13</v>
          </cell>
        </row>
        <row r="79">
          <cell r="B79">
            <v>74102</v>
          </cell>
          <cell r="C79">
            <v>102</v>
          </cell>
          <cell r="D79">
            <v>0</v>
          </cell>
          <cell r="E79">
            <v>189517.92</v>
          </cell>
          <cell r="F79">
            <v>94758.96</v>
          </cell>
          <cell r="G79">
            <v>94758.96</v>
          </cell>
          <cell r="H79">
            <v>0</v>
          </cell>
          <cell r="I79">
            <v>94758.96</v>
          </cell>
        </row>
        <row r="80">
          <cell r="B80">
            <v>74102</v>
          </cell>
          <cell r="C80">
            <v>123</v>
          </cell>
          <cell r="D80">
            <v>0</v>
          </cell>
          <cell r="E80">
            <v>1919875.06</v>
          </cell>
          <cell r="F80">
            <v>959937.53</v>
          </cell>
          <cell r="G80">
            <v>959937.53</v>
          </cell>
          <cell r="H80">
            <v>0</v>
          </cell>
          <cell r="I80">
            <v>959937.53</v>
          </cell>
        </row>
        <row r="81">
          <cell r="B81">
            <v>74102</v>
          </cell>
          <cell r="C81">
            <v>102</v>
          </cell>
          <cell r="D81">
            <v>0</v>
          </cell>
          <cell r="E81">
            <v>34727.2</v>
          </cell>
          <cell r="F81">
            <v>17363.6</v>
          </cell>
          <cell r="G81">
            <v>17363.6</v>
          </cell>
          <cell r="H81">
            <v>0</v>
          </cell>
          <cell r="I81">
            <v>17363.6</v>
          </cell>
        </row>
        <row r="82">
          <cell r="B82">
            <v>74102</v>
          </cell>
          <cell r="C82">
            <v>191</v>
          </cell>
          <cell r="D82">
            <v>0</v>
          </cell>
          <cell r="E82">
            <v>1304004.4</v>
          </cell>
          <cell r="F82">
            <v>652002.2</v>
          </cell>
          <cell r="G82">
            <v>652002.2</v>
          </cell>
          <cell r="H82">
            <v>0</v>
          </cell>
          <cell r="I82">
            <v>652002.2</v>
          </cell>
        </row>
        <row r="83">
          <cell r="B83">
            <v>74102</v>
          </cell>
          <cell r="C83">
            <v>209</v>
          </cell>
          <cell r="D83">
            <v>0</v>
          </cell>
          <cell r="E83">
            <v>6424288.82</v>
          </cell>
          <cell r="F83">
            <v>3212144.41</v>
          </cell>
          <cell r="G83">
            <v>3212144.41</v>
          </cell>
          <cell r="H83">
            <v>0</v>
          </cell>
          <cell r="I83">
            <v>3212144.41</v>
          </cell>
        </row>
        <row r="84">
          <cell r="B84">
            <v>74102</v>
          </cell>
          <cell r="C84">
            <v>102</v>
          </cell>
          <cell r="D84">
            <v>0</v>
          </cell>
          <cell r="E84">
            <v>18588.26</v>
          </cell>
          <cell r="F84">
            <v>9294.13</v>
          </cell>
          <cell r="G84">
            <v>9294.13</v>
          </cell>
          <cell r="H84">
            <v>0</v>
          </cell>
          <cell r="I84">
            <v>9294.13</v>
          </cell>
        </row>
        <row r="85">
          <cell r="B85">
            <v>74102</v>
          </cell>
          <cell r="C85">
            <v>125</v>
          </cell>
          <cell r="D85">
            <v>0</v>
          </cell>
          <cell r="E85">
            <v>1357905.1</v>
          </cell>
          <cell r="F85">
            <v>678952.55</v>
          </cell>
          <cell r="G85">
            <v>678952.55</v>
          </cell>
          <cell r="H85">
            <v>0</v>
          </cell>
          <cell r="I85">
            <v>678952.55</v>
          </cell>
        </row>
        <row r="86">
          <cell r="B86">
            <v>74102</v>
          </cell>
          <cell r="C86">
            <v>239</v>
          </cell>
          <cell r="D86">
            <v>0</v>
          </cell>
          <cell r="E86">
            <v>5393.96</v>
          </cell>
          <cell r="F86">
            <v>2696.98</v>
          </cell>
          <cell r="G86">
            <v>2696.98</v>
          </cell>
          <cell r="H86">
            <v>0</v>
          </cell>
          <cell r="I86">
            <v>2696.98</v>
          </cell>
        </row>
        <row r="87">
          <cell r="B87">
            <v>74102</v>
          </cell>
          <cell r="C87">
            <v>0</v>
          </cell>
          <cell r="D87">
            <v>0</v>
          </cell>
          <cell r="E87">
            <v>36671.34</v>
          </cell>
          <cell r="F87">
            <v>0</v>
          </cell>
          <cell r="G87">
            <v>36671.34</v>
          </cell>
          <cell r="H87">
            <v>0</v>
          </cell>
          <cell r="I87">
            <v>36671.34</v>
          </cell>
        </row>
        <row r="88">
          <cell r="B88" t="str">
            <v>Total 74102</v>
          </cell>
          <cell r="D88">
            <v>0</v>
          </cell>
          <cell r="E88">
            <v>16519814.32</v>
          </cell>
          <cell r="F88">
            <v>8241571.49</v>
          </cell>
          <cell r="G88">
            <v>8278242.83</v>
          </cell>
          <cell r="H88">
            <v>0</v>
          </cell>
          <cell r="I88">
            <v>8278242.83</v>
          </cell>
        </row>
        <row r="89">
          <cell r="B89">
            <v>74103</v>
          </cell>
          <cell r="C89">
            <v>102</v>
          </cell>
          <cell r="D89">
            <v>0</v>
          </cell>
          <cell r="E89">
            <v>27.9</v>
          </cell>
          <cell r="F89">
            <v>13.95</v>
          </cell>
          <cell r="G89">
            <v>13.95</v>
          </cell>
          <cell r="H89">
            <v>0</v>
          </cell>
          <cell r="I89">
            <v>13.95</v>
          </cell>
        </row>
        <row r="90">
          <cell r="B90">
            <v>74103</v>
          </cell>
          <cell r="C90">
            <v>102</v>
          </cell>
          <cell r="D90">
            <v>0</v>
          </cell>
          <cell r="E90">
            <v>5520</v>
          </cell>
          <cell r="F90">
            <v>2760</v>
          </cell>
          <cell r="G90">
            <v>2760</v>
          </cell>
          <cell r="H90">
            <v>0</v>
          </cell>
          <cell r="I90">
            <v>2760</v>
          </cell>
        </row>
        <row r="91">
          <cell r="B91">
            <v>74103</v>
          </cell>
          <cell r="C91">
            <v>102</v>
          </cell>
          <cell r="D91">
            <v>0</v>
          </cell>
          <cell r="E91">
            <v>22160</v>
          </cell>
          <cell r="F91">
            <v>11080</v>
          </cell>
          <cell r="G91">
            <v>11080</v>
          </cell>
          <cell r="H91">
            <v>0</v>
          </cell>
          <cell r="I91">
            <v>11080</v>
          </cell>
        </row>
        <row r="92">
          <cell r="B92">
            <v>74103</v>
          </cell>
          <cell r="C92">
            <v>123</v>
          </cell>
          <cell r="D92">
            <v>0</v>
          </cell>
          <cell r="E92">
            <v>120040</v>
          </cell>
          <cell r="F92">
            <v>60020</v>
          </cell>
          <cell r="G92">
            <v>60020</v>
          </cell>
          <cell r="H92">
            <v>0</v>
          </cell>
          <cell r="I92">
            <v>60020</v>
          </cell>
        </row>
        <row r="93">
          <cell r="B93">
            <v>74103</v>
          </cell>
          <cell r="C93">
            <v>102</v>
          </cell>
          <cell r="D93">
            <v>0</v>
          </cell>
          <cell r="E93">
            <v>1320</v>
          </cell>
          <cell r="F93">
            <v>660</v>
          </cell>
          <cell r="G93">
            <v>660</v>
          </cell>
          <cell r="H93">
            <v>0</v>
          </cell>
          <cell r="I93">
            <v>660</v>
          </cell>
        </row>
        <row r="94">
          <cell r="B94">
            <v>74103</v>
          </cell>
          <cell r="C94">
            <v>102</v>
          </cell>
          <cell r="D94">
            <v>0</v>
          </cell>
          <cell r="E94">
            <v>2671.3</v>
          </cell>
          <cell r="F94">
            <v>1335.65</v>
          </cell>
          <cell r="G94">
            <v>1335.65</v>
          </cell>
          <cell r="H94">
            <v>0</v>
          </cell>
          <cell r="I94">
            <v>1335.65</v>
          </cell>
        </row>
        <row r="95">
          <cell r="B95">
            <v>74103</v>
          </cell>
          <cell r="C95">
            <v>124</v>
          </cell>
          <cell r="D95">
            <v>0</v>
          </cell>
          <cell r="E95">
            <v>23233.72</v>
          </cell>
          <cell r="F95">
            <v>11616.86</v>
          </cell>
          <cell r="G95">
            <v>11616.86</v>
          </cell>
          <cell r="H95">
            <v>0</v>
          </cell>
          <cell r="I95">
            <v>11616.86</v>
          </cell>
        </row>
        <row r="96">
          <cell r="B96">
            <v>74103</v>
          </cell>
          <cell r="C96">
            <v>102</v>
          </cell>
          <cell r="D96">
            <v>0</v>
          </cell>
          <cell r="E96">
            <v>5102.74</v>
          </cell>
          <cell r="F96">
            <v>2551.37</v>
          </cell>
          <cell r="G96">
            <v>2551.37</v>
          </cell>
          <cell r="H96">
            <v>0</v>
          </cell>
          <cell r="I96">
            <v>2551.37</v>
          </cell>
        </row>
        <row r="97">
          <cell r="B97">
            <v>74103</v>
          </cell>
          <cell r="C97">
            <v>102</v>
          </cell>
          <cell r="D97">
            <v>0</v>
          </cell>
          <cell r="E97">
            <v>7214.38</v>
          </cell>
          <cell r="F97">
            <v>3607.19</v>
          </cell>
          <cell r="G97">
            <v>3607.19</v>
          </cell>
          <cell r="H97">
            <v>0</v>
          </cell>
          <cell r="I97">
            <v>3607.19</v>
          </cell>
        </row>
        <row r="98">
          <cell r="B98">
            <v>74103</v>
          </cell>
          <cell r="C98">
            <v>102</v>
          </cell>
          <cell r="D98">
            <v>0</v>
          </cell>
          <cell r="E98">
            <v>3653.46</v>
          </cell>
          <cell r="F98">
            <v>1826.73</v>
          </cell>
          <cell r="G98">
            <v>1826.73</v>
          </cell>
          <cell r="H98">
            <v>0</v>
          </cell>
          <cell r="I98">
            <v>1826.73</v>
          </cell>
        </row>
        <row r="99">
          <cell r="B99">
            <v>74103</v>
          </cell>
          <cell r="C99">
            <v>209</v>
          </cell>
          <cell r="D99">
            <v>0</v>
          </cell>
          <cell r="E99">
            <v>77046.62</v>
          </cell>
          <cell r="F99">
            <v>38523.31</v>
          </cell>
          <cell r="G99">
            <v>38523.31</v>
          </cell>
          <cell r="H99">
            <v>0</v>
          </cell>
          <cell r="I99">
            <v>38523.31</v>
          </cell>
        </row>
        <row r="100">
          <cell r="B100">
            <v>74103</v>
          </cell>
          <cell r="C100">
            <v>102</v>
          </cell>
          <cell r="D100">
            <v>0</v>
          </cell>
          <cell r="E100">
            <v>4977.04</v>
          </cell>
          <cell r="F100">
            <v>2488.52</v>
          </cell>
          <cell r="G100">
            <v>2488.52</v>
          </cell>
          <cell r="H100">
            <v>0</v>
          </cell>
          <cell r="I100">
            <v>2488.52</v>
          </cell>
        </row>
        <row r="101">
          <cell r="B101">
            <v>74103</v>
          </cell>
          <cell r="C101">
            <v>102</v>
          </cell>
          <cell r="D101">
            <v>0</v>
          </cell>
          <cell r="E101">
            <v>919.4</v>
          </cell>
          <cell r="F101">
            <v>459.7</v>
          </cell>
          <cell r="G101">
            <v>459.7</v>
          </cell>
          <cell r="H101">
            <v>0</v>
          </cell>
          <cell r="I101">
            <v>459.7</v>
          </cell>
        </row>
        <row r="102">
          <cell r="B102">
            <v>74103</v>
          </cell>
          <cell r="C102">
            <v>102</v>
          </cell>
          <cell r="D102">
            <v>0</v>
          </cell>
          <cell r="E102">
            <v>883.76</v>
          </cell>
          <cell r="F102">
            <v>441.88</v>
          </cell>
          <cell r="G102">
            <v>441.88</v>
          </cell>
          <cell r="H102">
            <v>0</v>
          </cell>
          <cell r="I102">
            <v>441.88</v>
          </cell>
        </row>
        <row r="103">
          <cell r="B103">
            <v>74103</v>
          </cell>
          <cell r="C103">
            <v>102</v>
          </cell>
          <cell r="D103">
            <v>0</v>
          </cell>
          <cell r="E103">
            <v>6428.52</v>
          </cell>
          <cell r="F103">
            <v>3214.26</v>
          </cell>
          <cell r="G103">
            <v>3214.26</v>
          </cell>
          <cell r="H103">
            <v>0</v>
          </cell>
          <cell r="I103">
            <v>3214.26</v>
          </cell>
        </row>
        <row r="104">
          <cell r="B104">
            <v>74103</v>
          </cell>
          <cell r="C104">
            <v>102</v>
          </cell>
          <cell r="D104">
            <v>0</v>
          </cell>
          <cell r="E104">
            <v>924.74</v>
          </cell>
          <cell r="F104">
            <v>462.37</v>
          </cell>
          <cell r="G104">
            <v>462.37</v>
          </cell>
          <cell r="H104">
            <v>0</v>
          </cell>
          <cell r="I104">
            <v>462.37</v>
          </cell>
        </row>
        <row r="105">
          <cell r="B105">
            <v>74103</v>
          </cell>
          <cell r="C105">
            <v>102</v>
          </cell>
          <cell r="D105">
            <v>0</v>
          </cell>
          <cell r="E105">
            <v>897.48</v>
          </cell>
          <cell r="F105">
            <v>448.74</v>
          </cell>
          <cell r="G105">
            <v>448.74</v>
          </cell>
          <cell r="H105">
            <v>0</v>
          </cell>
          <cell r="I105">
            <v>448.74</v>
          </cell>
        </row>
        <row r="106">
          <cell r="B106">
            <v>74103</v>
          </cell>
          <cell r="C106">
            <v>102</v>
          </cell>
          <cell r="D106">
            <v>0</v>
          </cell>
          <cell r="E106">
            <v>1038.44</v>
          </cell>
          <cell r="F106">
            <v>519.22</v>
          </cell>
          <cell r="G106">
            <v>519.22</v>
          </cell>
          <cell r="H106">
            <v>0</v>
          </cell>
          <cell r="I106">
            <v>519.22</v>
          </cell>
        </row>
        <row r="107">
          <cell r="B107">
            <v>74103</v>
          </cell>
          <cell r="C107">
            <v>102</v>
          </cell>
          <cell r="D107">
            <v>0</v>
          </cell>
          <cell r="E107">
            <v>5221.46</v>
          </cell>
          <cell r="F107">
            <v>2610.73</v>
          </cell>
          <cell r="G107">
            <v>2610.73</v>
          </cell>
          <cell r="H107">
            <v>0</v>
          </cell>
          <cell r="I107">
            <v>2610.73</v>
          </cell>
        </row>
        <row r="108">
          <cell r="B108">
            <v>74103</v>
          </cell>
          <cell r="C108">
            <v>102</v>
          </cell>
          <cell r="D108">
            <v>0</v>
          </cell>
          <cell r="E108">
            <v>2721.46</v>
          </cell>
          <cell r="F108">
            <v>1360.73</v>
          </cell>
          <cell r="G108">
            <v>1360.73</v>
          </cell>
          <cell r="H108">
            <v>0</v>
          </cell>
          <cell r="I108">
            <v>1360.73</v>
          </cell>
        </row>
        <row r="109">
          <cell r="B109">
            <v>74103</v>
          </cell>
          <cell r="C109">
            <v>227</v>
          </cell>
          <cell r="D109">
            <v>0</v>
          </cell>
          <cell r="E109">
            <v>120</v>
          </cell>
          <cell r="F109">
            <v>60</v>
          </cell>
          <cell r="G109">
            <v>60</v>
          </cell>
          <cell r="H109">
            <v>0</v>
          </cell>
          <cell r="I109">
            <v>60</v>
          </cell>
        </row>
        <row r="110">
          <cell r="B110">
            <v>74103</v>
          </cell>
          <cell r="C110">
            <v>102</v>
          </cell>
          <cell r="D110">
            <v>0</v>
          </cell>
          <cell r="E110">
            <v>2965.34</v>
          </cell>
          <cell r="F110">
            <v>1482.67</v>
          </cell>
          <cell r="G110">
            <v>1482.67</v>
          </cell>
          <cell r="H110">
            <v>0</v>
          </cell>
          <cell r="I110">
            <v>1482.67</v>
          </cell>
        </row>
        <row r="111">
          <cell r="B111">
            <v>74103</v>
          </cell>
          <cell r="C111">
            <v>209</v>
          </cell>
          <cell r="D111">
            <v>0</v>
          </cell>
          <cell r="E111">
            <v>2128.44</v>
          </cell>
          <cell r="F111">
            <v>1064.22</v>
          </cell>
          <cell r="G111">
            <v>1064.22</v>
          </cell>
          <cell r="H111">
            <v>0</v>
          </cell>
          <cell r="I111">
            <v>1064.22</v>
          </cell>
        </row>
        <row r="112">
          <cell r="B112">
            <v>74103</v>
          </cell>
          <cell r="C112">
            <v>239</v>
          </cell>
          <cell r="D112">
            <v>0</v>
          </cell>
          <cell r="E112">
            <v>0.02</v>
          </cell>
          <cell r="F112">
            <v>0.01</v>
          </cell>
          <cell r="G112">
            <v>0.01</v>
          </cell>
          <cell r="H112">
            <v>0</v>
          </cell>
          <cell r="I112">
            <v>0.01</v>
          </cell>
        </row>
        <row r="113">
          <cell r="B113">
            <v>74103</v>
          </cell>
          <cell r="C113">
            <v>227</v>
          </cell>
          <cell r="D113">
            <v>0</v>
          </cell>
          <cell r="E113">
            <v>5196.3</v>
          </cell>
          <cell r="F113">
            <v>2598.15</v>
          </cell>
          <cell r="G113">
            <v>2598.15</v>
          </cell>
          <cell r="H113">
            <v>0</v>
          </cell>
          <cell r="I113">
            <v>2598.15</v>
          </cell>
        </row>
        <row r="114">
          <cell r="B114">
            <v>74103</v>
          </cell>
          <cell r="C114">
            <v>227</v>
          </cell>
          <cell r="D114">
            <v>0</v>
          </cell>
          <cell r="E114">
            <v>6463</v>
          </cell>
          <cell r="F114">
            <v>3231.5</v>
          </cell>
          <cell r="G114">
            <v>3231.5</v>
          </cell>
          <cell r="H114">
            <v>0</v>
          </cell>
          <cell r="I114">
            <v>3231.5</v>
          </cell>
        </row>
        <row r="115">
          <cell r="B115" t="str">
            <v>Total 74103</v>
          </cell>
          <cell r="D115">
            <v>0</v>
          </cell>
          <cell r="E115">
            <v>308875.5200000001</v>
          </cell>
          <cell r="F115">
            <v>154437.76000000004</v>
          </cell>
          <cell r="G115">
            <v>154437.76000000004</v>
          </cell>
          <cell r="H115">
            <v>0</v>
          </cell>
          <cell r="I115">
            <v>154437.76000000004</v>
          </cell>
        </row>
        <row r="116">
          <cell r="B116">
            <v>74104</v>
          </cell>
          <cell r="C116">
            <v>102</v>
          </cell>
          <cell r="D116">
            <v>0</v>
          </cell>
          <cell r="E116">
            <v>114</v>
          </cell>
          <cell r="F116">
            <v>57</v>
          </cell>
          <cell r="G116">
            <v>57</v>
          </cell>
          <cell r="H116">
            <v>0</v>
          </cell>
          <cell r="I116">
            <v>57</v>
          </cell>
        </row>
        <row r="117">
          <cell r="B117">
            <v>74104</v>
          </cell>
          <cell r="C117">
            <v>124</v>
          </cell>
          <cell r="D117">
            <v>0</v>
          </cell>
          <cell r="E117">
            <v>3402</v>
          </cell>
          <cell r="F117">
            <v>1701</v>
          </cell>
          <cell r="G117">
            <v>1701</v>
          </cell>
          <cell r="H117">
            <v>0</v>
          </cell>
          <cell r="I117">
            <v>1701</v>
          </cell>
        </row>
        <row r="118">
          <cell r="B118">
            <v>74104</v>
          </cell>
          <cell r="C118">
            <v>102</v>
          </cell>
          <cell r="D118">
            <v>0</v>
          </cell>
          <cell r="E118">
            <v>3000</v>
          </cell>
          <cell r="F118">
            <v>1500</v>
          </cell>
          <cell r="G118">
            <v>1500</v>
          </cell>
          <cell r="H118">
            <v>0</v>
          </cell>
          <cell r="I118">
            <v>1500</v>
          </cell>
        </row>
        <row r="119">
          <cell r="B119">
            <v>74104</v>
          </cell>
          <cell r="C119">
            <v>102</v>
          </cell>
          <cell r="D119">
            <v>0</v>
          </cell>
          <cell r="E119">
            <v>12554.26</v>
          </cell>
          <cell r="F119">
            <v>6277.13</v>
          </cell>
          <cell r="G119">
            <v>6277.13</v>
          </cell>
          <cell r="H119">
            <v>0</v>
          </cell>
          <cell r="I119">
            <v>6277.13</v>
          </cell>
        </row>
        <row r="120">
          <cell r="B120">
            <v>74104</v>
          </cell>
          <cell r="C120">
            <v>123</v>
          </cell>
          <cell r="D120">
            <v>0</v>
          </cell>
          <cell r="E120">
            <v>10619.32</v>
          </cell>
          <cell r="F120">
            <v>5309.66</v>
          </cell>
          <cell r="G120">
            <v>5309.66</v>
          </cell>
          <cell r="H120">
            <v>0</v>
          </cell>
          <cell r="I120">
            <v>5309.66</v>
          </cell>
        </row>
        <row r="121">
          <cell r="B121">
            <v>74104</v>
          </cell>
          <cell r="C121">
            <v>102</v>
          </cell>
          <cell r="D121">
            <v>0</v>
          </cell>
          <cell r="E121">
            <v>1320</v>
          </cell>
          <cell r="F121">
            <v>660</v>
          </cell>
          <cell r="G121">
            <v>660</v>
          </cell>
          <cell r="H121">
            <v>0</v>
          </cell>
          <cell r="I121">
            <v>660</v>
          </cell>
        </row>
        <row r="122">
          <cell r="B122">
            <v>74104</v>
          </cell>
          <cell r="C122">
            <v>191</v>
          </cell>
          <cell r="D122">
            <v>0</v>
          </cell>
          <cell r="E122">
            <v>44062.38</v>
          </cell>
          <cell r="F122">
            <v>22031.19</v>
          </cell>
          <cell r="G122">
            <v>22031.19</v>
          </cell>
          <cell r="H122">
            <v>0</v>
          </cell>
          <cell r="I122">
            <v>22031.19</v>
          </cell>
        </row>
        <row r="123">
          <cell r="B123">
            <v>74104</v>
          </cell>
          <cell r="C123">
            <v>102</v>
          </cell>
          <cell r="D123">
            <v>0</v>
          </cell>
          <cell r="E123">
            <v>480</v>
          </cell>
          <cell r="F123">
            <v>240</v>
          </cell>
          <cell r="G123">
            <v>240</v>
          </cell>
          <cell r="H123">
            <v>0</v>
          </cell>
          <cell r="I123">
            <v>240</v>
          </cell>
        </row>
        <row r="124">
          <cell r="B124">
            <v>74104</v>
          </cell>
          <cell r="C124">
            <v>227</v>
          </cell>
          <cell r="D124">
            <v>0</v>
          </cell>
          <cell r="E124">
            <v>14649.98</v>
          </cell>
          <cell r="F124">
            <v>7324.99</v>
          </cell>
          <cell r="G124">
            <v>7324.99</v>
          </cell>
          <cell r="H124">
            <v>0</v>
          </cell>
          <cell r="I124">
            <v>7324.99</v>
          </cell>
        </row>
        <row r="125">
          <cell r="B125">
            <v>74104</v>
          </cell>
          <cell r="C125">
            <v>125</v>
          </cell>
          <cell r="D125">
            <v>0</v>
          </cell>
          <cell r="E125">
            <v>6286</v>
          </cell>
          <cell r="F125">
            <v>3143</v>
          </cell>
          <cell r="G125">
            <v>3143</v>
          </cell>
          <cell r="H125">
            <v>0</v>
          </cell>
          <cell r="I125">
            <v>3143</v>
          </cell>
        </row>
        <row r="126">
          <cell r="B126">
            <v>74104</v>
          </cell>
          <cell r="C126">
            <v>239</v>
          </cell>
          <cell r="D126">
            <v>0</v>
          </cell>
          <cell r="E126">
            <v>391.5</v>
          </cell>
          <cell r="F126">
            <v>195.75</v>
          </cell>
          <cell r="G126">
            <v>195.75</v>
          </cell>
          <cell r="H126">
            <v>0</v>
          </cell>
          <cell r="I126">
            <v>195.75</v>
          </cell>
        </row>
        <row r="127">
          <cell r="B127" t="str">
            <v>Total 74104</v>
          </cell>
          <cell r="D127">
            <v>0</v>
          </cell>
          <cell r="E127">
            <v>96879.43999999999</v>
          </cell>
          <cell r="F127">
            <v>48439.719999999994</v>
          </cell>
          <cell r="G127">
            <v>48439.719999999994</v>
          </cell>
          <cell r="H127">
            <v>0</v>
          </cell>
          <cell r="I127">
            <v>48439.719999999994</v>
          </cell>
        </row>
        <row r="128">
          <cell r="B128" t="str">
            <v>Total general</v>
          </cell>
          <cell r="D128">
            <v>328860074</v>
          </cell>
          <cell r="E128">
            <v>375759570.9199998</v>
          </cell>
          <cell r="F128">
            <v>256558826.73999995</v>
          </cell>
          <cell r="G128">
            <v>448060818.18000007</v>
          </cell>
          <cell r="H128">
            <v>56276084.309999995</v>
          </cell>
          <cell r="I128">
            <v>391784733.8700001</v>
          </cell>
        </row>
      </sheetData>
      <sheetData sheetId="1">
        <row r="6">
          <cell r="B6" t="str">
            <v>Econom</v>
          </cell>
          <cell r="C6" t="str">
            <v>. Fin.</v>
          </cell>
          <cell r="D6" t="str">
            <v>Cr�dito L�quido</v>
          </cell>
          <cell r="E6" t="str">
            <v>Preventivo</v>
          </cell>
          <cell r="F6" t="str">
            <v>Definitivo</v>
          </cell>
          <cell r="G6" t="str">
            <v>Devengado</v>
          </cell>
          <cell r="H6" t="str">
            <v>Liquidado</v>
          </cell>
          <cell r="I6" t="str">
            <v>Pagado</v>
          </cell>
          <cell r="J6" t="str">
            <v>Disponible</v>
          </cell>
        </row>
        <row r="7">
          <cell r="B7">
            <v>41201</v>
          </cell>
          <cell r="C7">
            <v>124</v>
          </cell>
          <cell r="D7">
            <v>250000</v>
          </cell>
          <cell r="E7">
            <v>7000</v>
          </cell>
          <cell r="F7">
            <v>2599</v>
          </cell>
          <cell r="G7">
            <v>2599</v>
          </cell>
          <cell r="H7">
            <v>2599</v>
          </cell>
          <cell r="I7">
            <v>2599</v>
          </cell>
          <cell r="J7">
            <v>243000</v>
          </cell>
        </row>
        <row r="8">
          <cell r="B8">
            <v>41201</v>
          </cell>
          <cell r="C8">
            <v>102</v>
          </cell>
          <cell r="D8">
            <v>1840000</v>
          </cell>
          <cell r="E8">
            <v>1801377.64</v>
          </cell>
          <cell r="F8">
            <v>1540018.14</v>
          </cell>
          <cell r="G8">
            <v>1540018.14</v>
          </cell>
          <cell r="H8">
            <v>1540018.14</v>
          </cell>
          <cell r="I8">
            <v>1540018.14</v>
          </cell>
          <cell r="J8">
            <v>38622.36</v>
          </cell>
        </row>
        <row r="9">
          <cell r="B9">
            <v>41201</v>
          </cell>
          <cell r="C9">
            <v>123</v>
          </cell>
          <cell r="D9">
            <v>2228481.6</v>
          </cell>
          <cell r="E9">
            <v>104171.61</v>
          </cell>
          <cell r="F9">
            <v>104171.61</v>
          </cell>
          <cell r="G9">
            <v>104171.61</v>
          </cell>
          <cell r="H9">
            <v>104171.61</v>
          </cell>
          <cell r="I9">
            <v>104171.61</v>
          </cell>
          <cell r="J9">
            <v>2124309.99</v>
          </cell>
        </row>
        <row r="10">
          <cell r="B10">
            <v>41201</v>
          </cell>
          <cell r="C10">
            <v>102</v>
          </cell>
          <cell r="D10">
            <v>200000</v>
          </cell>
          <cell r="E10">
            <v>971.28</v>
          </cell>
          <cell r="F10">
            <v>971.28</v>
          </cell>
          <cell r="G10">
            <v>971.28</v>
          </cell>
          <cell r="H10">
            <v>971.28</v>
          </cell>
          <cell r="I10">
            <v>971.28</v>
          </cell>
          <cell r="J10">
            <v>199028.72</v>
          </cell>
        </row>
        <row r="11">
          <cell r="B11">
            <v>41201</v>
          </cell>
          <cell r="C11">
            <v>191</v>
          </cell>
          <cell r="D11">
            <v>2000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2000</v>
          </cell>
        </row>
        <row r="12">
          <cell r="B12">
            <v>41201</v>
          </cell>
          <cell r="C12">
            <v>209</v>
          </cell>
          <cell r="D12">
            <v>1533370.2</v>
          </cell>
          <cell r="E12">
            <v>525563.12</v>
          </cell>
          <cell r="F12">
            <v>274817.12</v>
          </cell>
          <cell r="G12">
            <v>270536.87</v>
          </cell>
          <cell r="H12">
            <v>270536.87</v>
          </cell>
          <cell r="I12">
            <v>270536.87</v>
          </cell>
          <cell r="J12">
            <v>1007807.08</v>
          </cell>
        </row>
        <row r="13">
          <cell r="B13">
            <v>41201</v>
          </cell>
          <cell r="C13">
            <v>102</v>
          </cell>
          <cell r="D13">
            <v>200000</v>
          </cell>
          <cell r="E13">
            <v>20000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180000</v>
          </cell>
        </row>
        <row r="14">
          <cell r="B14">
            <v>41201</v>
          </cell>
          <cell r="C14">
            <v>227</v>
          </cell>
          <cell r="D14">
            <v>200000</v>
          </cell>
          <cell r="E14">
            <v>103642.58</v>
          </cell>
          <cell r="F14">
            <v>103642.58</v>
          </cell>
          <cell r="G14">
            <v>103642.58</v>
          </cell>
          <cell r="H14">
            <v>103642.58</v>
          </cell>
          <cell r="I14">
            <v>103642.58</v>
          </cell>
          <cell r="J14">
            <v>96357.42</v>
          </cell>
        </row>
        <row r="15">
          <cell r="B15">
            <v>41201</v>
          </cell>
          <cell r="C15">
            <v>125</v>
          </cell>
          <cell r="D15">
            <v>160000</v>
          </cell>
          <cell r="E15">
            <v>91756.33</v>
          </cell>
          <cell r="F15">
            <v>88761.81</v>
          </cell>
          <cell r="G15">
            <v>88761.81</v>
          </cell>
          <cell r="H15">
            <v>88761.81</v>
          </cell>
          <cell r="I15">
            <v>88761.81</v>
          </cell>
          <cell r="J15">
            <v>68243.67</v>
          </cell>
        </row>
        <row r="16">
          <cell r="B16">
            <v>41201</v>
          </cell>
          <cell r="C16">
            <v>0</v>
          </cell>
          <cell r="D16">
            <v>35552</v>
          </cell>
          <cell r="E16">
            <v>29852.69</v>
          </cell>
          <cell r="F16">
            <v>28548.09</v>
          </cell>
          <cell r="G16">
            <v>28548.09</v>
          </cell>
          <cell r="H16">
            <v>28548.09</v>
          </cell>
          <cell r="I16">
            <v>26069.35</v>
          </cell>
          <cell r="J16">
            <v>5699.31</v>
          </cell>
        </row>
        <row r="17">
          <cell r="B17" t="str">
            <v>Total 41201</v>
          </cell>
          <cell r="D17">
            <v>6649403.8</v>
          </cell>
          <cell r="E17">
            <v>2684335.25</v>
          </cell>
          <cell r="F17">
            <v>2143529.63</v>
          </cell>
          <cell r="G17">
            <v>2139249.38</v>
          </cell>
          <cell r="H17">
            <v>2139249.38</v>
          </cell>
          <cell r="I17">
            <v>2136770.64</v>
          </cell>
          <cell r="J17">
            <v>3965068.5500000003</v>
          </cell>
        </row>
        <row r="18">
          <cell r="B18">
            <v>41301</v>
          </cell>
          <cell r="C18">
            <v>124</v>
          </cell>
          <cell r="D18">
            <v>926000</v>
          </cell>
          <cell r="E18">
            <v>98499.5</v>
          </cell>
          <cell r="F18">
            <v>77988.5</v>
          </cell>
          <cell r="G18">
            <v>77988.5</v>
          </cell>
          <cell r="H18">
            <v>77988.5</v>
          </cell>
          <cell r="I18">
            <v>77988.5</v>
          </cell>
          <cell r="J18">
            <v>827500.5</v>
          </cell>
        </row>
        <row r="19">
          <cell r="B19">
            <v>41301</v>
          </cell>
          <cell r="C19">
            <v>102</v>
          </cell>
          <cell r="D19">
            <v>3801862.71</v>
          </cell>
          <cell r="E19">
            <v>1084545.64</v>
          </cell>
          <cell r="F19">
            <v>1063545.64</v>
          </cell>
          <cell r="G19">
            <v>710257.17</v>
          </cell>
          <cell r="H19">
            <v>710257.17</v>
          </cell>
          <cell r="I19">
            <v>689249.81</v>
          </cell>
          <cell r="J19">
            <v>2717317.07</v>
          </cell>
        </row>
        <row r="20">
          <cell r="B20">
            <v>41301</v>
          </cell>
          <cell r="C20">
            <v>123</v>
          </cell>
          <cell r="D20">
            <v>9639728</v>
          </cell>
          <cell r="E20">
            <v>4818993.94</v>
          </cell>
          <cell r="F20">
            <v>4818993.94</v>
          </cell>
          <cell r="G20">
            <v>4808606.94</v>
          </cell>
          <cell r="H20">
            <v>4804606.94</v>
          </cell>
          <cell r="I20">
            <v>4788869.69</v>
          </cell>
          <cell r="J20">
            <v>4820734.06</v>
          </cell>
        </row>
        <row r="21">
          <cell r="B21">
            <v>41301</v>
          </cell>
          <cell r="C21">
            <v>102</v>
          </cell>
          <cell r="D21">
            <v>3782000</v>
          </cell>
          <cell r="E21">
            <v>125467.19</v>
          </cell>
          <cell r="F21">
            <v>125467.19</v>
          </cell>
          <cell r="G21">
            <v>125467.19</v>
          </cell>
          <cell r="H21">
            <v>125467.19</v>
          </cell>
          <cell r="I21">
            <v>125467.19</v>
          </cell>
          <cell r="J21">
            <v>3656532.81</v>
          </cell>
        </row>
        <row r="22">
          <cell r="B22">
            <v>41301</v>
          </cell>
          <cell r="C22">
            <v>191</v>
          </cell>
          <cell r="D22">
            <v>700000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700000</v>
          </cell>
        </row>
        <row r="23">
          <cell r="B23">
            <v>41301</v>
          </cell>
          <cell r="C23">
            <v>209</v>
          </cell>
          <cell r="D23">
            <v>9623178</v>
          </cell>
          <cell r="E23">
            <v>7191083.43</v>
          </cell>
          <cell r="F23">
            <v>5594950.75</v>
          </cell>
          <cell r="G23">
            <v>5295736.51</v>
          </cell>
          <cell r="H23">
            <v>5295736.51</v>
          </cell>
          <cell r="I23">
            <v>5155616.21</v>
          </cell>
          <cell r="J23">
            <v>2432094.57</v>
          </cell>
        </row>
        <row r="24">
          <cell r="B24">
            <v>41301</v>
          </cell>
          <cell r="C24">
            <v>102</v>
          </cell>
          <cell r="D24">
            <v>1800000</v>
          </cell>
          <cell r="E24">
            <v>377953.98</v>
          </cell>
          <cell r="F24">
            <v>345923.98</v>
          </cell>
          <cell r="G24">
            <v>345923.98</v>
          </cell>
          <cell r="H24">
            <v>345923.98</v>
          </cell>
          <cell r="I24">
            <v>345574.98</v>
          </cell>
          <cell r="J24">
            <v>1422046.02</v>
          </cell>
        </row>
        <row r="25">
          <cell r="B25">
            <v>41301</v>
          </cell>
          <cell r="C25">
            <v>227</v>
          </cell>
          <cell r="D25">
            <v>1720000</v>
          </cell>
          <cell r="E25">
            <v>548728.24</v>
          </cell>
          <cell r="F25">
            <v>544728.24</v>
          </cell>
          <cell r="G25">
            <v>544728.24</v>
          </cell>
          <cell r="H25">
            <v>544728.24</v>
          </cell>
          <cell r="I25">
            <v>544728.24</v>
          </cell>
          <cell r="J25">
            <v>1171271.76</v>
          </cell>
        </row>
        <row r="26">
          <cell r="B26">
            <v>41301</v>
          </cell>
          <cell r="C26">
            <v>125</v>
          </cell>
          <cell r="D26">
            <v>5600000</v>
          </cell>
          <cell r="E26">
            <v>831169.79</v>
          </cell>
          <cell r="F26">
            <v>795759.64</v>
          </cell>
          <cell r="G26">
            <v>774518.64</v>
          </cell>
          <cell r="H26">
            <v>774518.64</v>
          </cell>
          <cell r="I26">
            <v>774518.64</v>
          </cell>
          <cell r="J26">
            <v>4768830.21</v>
          </cell>
        </row>
        <row r="27">
          <cell r="B27">
            <v>41301</v>
          </cell>
          <cell r="C27">
            <v>0</v>
          </cell>
          <cell r="D27">
            <v>434288</v>
          </cell>
          <cell r="E27">
            <v>272405.37</v>
          </cell>
          <cell r="F27">
            <v>249828.27</v>
          </cell>
          <cell r="G27">
            <v>249828.27</v>
          </cell>
          <cell r="H27">
            <v>249828.27</v>
          </cell>
          <cell r="I27">
            <v>187064.59</v>
          </cell>
          <cell r="J27">
            <v>161882.63</v>
          </cell>
        </row>
        <row r="28">
          <cell r="B28" t="str">
            <v>Total 41301</v>
          </cell>
          <cell r="D28">
            <v>38027056.71</v>
          </cell>
          <cell r="E28">
            <v>15348847.08</v>
          </cell>
          <cell r="F28">
            <v>13617186.15</v>
          </cell>
          <cell r="G28">
            <v>12933055.440000001</v>
          </cell>
          <cell r="H28">
            <v>12929055.440000001</v>
          </cell>
          <cell r="I28">
            <v>12689077.850000001</v>
          </cell>
          <cell r="J28">
            <v>22678209.63</v>
          </cell>
        </row>
        <row r="29">
          <cell r="B29">
            <v>41305</v>
          </cell>
          <cell r="C29">
            <v>124</v>
          </cell>
          <cell r="D29">
            <v>550989.76</v>
          </cell>
          <cell r="E29">
            <v>497632.92</v>
          </cell>
          <cell r="F29">
            <v>497632.92</v>
          </cell>
          <cell r="G29">
            <v>417461.92</v>
          </cell>
          <cell r="H29">
            <v>417461.92</v>
          </cell>
          <cell r="I29">
            <v>416454.07</v>
          </cell>
          <cell r="J29">
            <v>53356.84</v>
          </cell>
        </row>
        <row r="30">
          <cell r="B30">
            <v>41305</v>
          </cell>
          <cell r="C30">
            <v>102</v>
          </cell>
          <cell r="D30">
            <v>5118560.6</v>
          </cell>
          <cell r="E30">
            <v>4893717.46</v>
          </cell>
          <cell r="F30">
            <v>4893717.46</v>
          </cell>
          <cell r="G30">
            <v>4893717.46</v>
          </cell>
          <cell r="H30">
            <v>4893717.46</v>
          </cell>
          <cell r="I30">
            <v>4888352.94</v>
          </cell>
          <cell r="J30">
            <v>224843.14</v>
          </cell>
        </row>
        <row r="31">
          <cell r="B31">
            <v>41305</v>
          </cell>
          <cell r="C31">
            <v>123</v>
          </cell>
          <cell r="D31">
            <v>5777368.18</v>
          </cell>
          <cell r="E31">
            <v>5408664.04</v>
          </cell>
          <cell r="F31">
            <v>5408664.04</v>
          </cell>
          <cell r="G31">
            <v>5408664.04</v>
          </cell>
          <cell r="H31">
            <v>5408664.04</v>
          </cell>
          <cell r="I31">
            <v>5390967.78</v>
          </cell>
          <cell r="J31">
            <v>368704.14</v>
          </cell>
        </row>
        <row r="32">
          <cell r="B32">
            <v>41305</v>
          </cell>
          <cell r="C32">
            <v>191</v>
          </cell>
          <cell r="D32">
            <v>416000</v>
          </cell>
          <cell r="E32">
            <v>165009.42</v>
          </cell>
          <cell r="F32">
            <v>165009.42</v>
          </cell>
          <cell r="G32">
            <v>165009.42</v>
          </cell>
          <cell r="H32">
            <v>165009.42</v>
          </cell>
          <cell r="I32">
            <v>164255.94</v>
          </cell>
          <cell r="J32">
            <v>250990.58</v>
          </cell>
        </row>
        <row r="33">
          <cell r="B33">
            <v>41305</v>
          </cell>
          <cell r="C33">
            <v>209</v>
          </cell>
          <cell r="D33">
            <v>2197524</v>
          </cell>
          <cell r="E33">
            <v>1743471.4</v>
          </cell>
          <cell r="F33">
            <v>1048818.9</v>
          </cell>
          <cell r="G33">
            <v>1048818.9</v>
          </cell>
          <cell r="H33">
            <v>1048818.9</v>
          </cell>
          <cell r="I33">
            <v>1036137.45</v>
          </cell>
          <cell r="J33">
            <v>454052.6</v>
          </cell>
        </row>
        <row r="34">
          <cell r="B34">
            <v>41305</v>
          </cell>
          <cell r="C34">
            <v>102</v>
          </cell>
          <cell r="D34">
            <v>466847.75</v>
          </cell>
          <cell r="E34">
            <v>462857.75</v>
          </cell>
          <cell r="F34">
            <v>462857.75</v>
          </cell>
          <cell r="G34">
            <v>439790.25</v>
          </cell>
          <cell r="H34">
            <v>439790.25</v>
          </cell>
          <cell r="I34">
            <v>438122.89</v>
          </cell>
          <cell r="J34">
            <v>3990</v>
          </cell>
        </row>
        <row r="35">
          <cell r="B35">
            <v>41305</v>
          </cell>
          <cell r="C35">
            <v>227</v>
          </cell>
          <cell r="D35">
            <v>600000</v>
          </cell>
          <cell r="E35">
            <v>544945.75</v>
          </cell>
          <cell r="F35">
            <v>544945.75</v>
          </cell>
          <cell r="G35">
            <v>544945.75</v>
          </cell>
          <cell r="H35">
            <v>544945.75</v>
          </cell>
          <cell r="I35">
            <v>543365.2</v>
          </cell>
          <cell r="J35">
            <v>55054.25</v>
          </cell>
        </row>
        <row r="36">
          <cell r="B36">
            <v>41305</v>
          </cell>
          <cell r="C36">
            <v>125</v>
          </cell>
          <cell r="D36">
            <v>12269786.79</v>
          </cell>
          <cell r="E36">
            <v>4334998.59</v>
          </cell>
          <cell r="F36">
            <v>1932274.23</v>
          </cell>
          <cell r="G36">
            <v>1766974.31</v>
          </cell>
          <cell r="H36">
            <v>1766974.31</v>
          </cell>
          <cell r="I36">
            <v>1757069.57</v>
          </cell>
          <cell r="J36">
            <v>7934788.2</v>
          </cell>
        </row>
        <row r="37">
          <cell r="B37">
            <v>41305</v>
          </cell>
          <cell r="C37">
            <v>0</v>
          </cell>
          <cell r="D37">
            <v>474434</v>
          </cell>
          <cell r="E37">
            <v>474390.71</v>
          </cell>
          <cell r="F37">
            <v>474390.71</v>
          </cell>
          <cell r="G37">
            <v>474390.71</v>
          </cell>
          <cell r="H37">
            <v>474390.71</v>
          </cell>
          <cell r="I37">
            <v>473101.27</v>
          </cell>
          <cell r="J37">
            <v>43.29</v>
          </cell>
        </row>
        <row r="38">
          <cell r="B38" t="str">
            <v>Total 41305</v>
          </cell>
          <cell r="D38">
            <v>27871511.08</v>
          </cell>
          <cell r="E38">
            <v>18525688.04</v>
          </cell>
          <cell r="F38">
            <v>15428311.180000002</v>
          </cell>
          <cell r="G38">
            <v>15159772.760000002</v>
          </cell>
          <cell r="H38">
            <v>15159772.760000002</v>
          </cell>
          <cell r="I38">
            <v>15107827.11</v>
          </cell>
          <cell r="J38">
            <v>9345823.04</v>
          </cell>
        </row>
        <row r="39">
          <cell r="B39">
            <v>43104</v>
          </cell>
          <cell r="C39">
            <v>102</v>
          </cell>
          <cell r="D39">
            <v>28100000</v>
          </cell>
          <cell r="E39">
            <v>21218423.89</v>
          </cell>
          <cell r="F39">
            <v>20776497.21</v>
          </cell>
          <cell r="G39">
            <v>18318711.89</v>
          </cell>
          <cell r="H39">
            <v>18318711.89</v>
          </cell>
          <cell r="I39">
            <v>17437140.83</v>
          </cell>
          <cell r="J39">
            <v>6881576.11</v>
          </cell>
        </row>
        <row r="40">
          <cell r="B40">
            <v>43104</v>
          </cell>
          <cell r="C40">
            <v>123</v>
          </cell>
          <cell r="D40">
            <v>13054750.07</v>
          </cell>
          <cell r="E40">
            <v>11751327.67</v>
          </cell>
          <cell r="F40">
            <v>11742047.67</v>
          </cell>
          <cell r="G40">
            <v>10624828.37</v>
          </cell>
          <cell r="H40">
            <v>10624828.37</v>
          </cell>
          <cell r="I40">
            <v>10611444.37</v>
          </cell>
          <cell r="J40">
            <v>1303422.4</v>
          </cell>
        </row>
        <row r="41">
          <cell r="B41">
            <v>43104</v>
          </cell>
          <cell r="C41">
            <v>191</v>
          </cell>
          <cell r="D41">
            <v>700000</v>
          </cell>
          <cell r="E41">
            <v>696800</v>
          </cell>
          <cell r="F41">
            <v>696800</v>
          </cell>
          <cell r="G41">
            <v>696800</v>
          </cell>
          <cell r="H41">
            <v>696800</v>
          </cell>
          <cell r="I41">
            <v>664540</v>
          </cell>
          <cell r="J41">
            <v>3200</v>
          </cell>
        </row>
        <row r="42">
          <cell r="B42">
            <v>43104</v>
          </cell>
          <cell r="C42">
            <v>209</v>
          </cell>
          <cell r="D42">
            <v>17897652</v>
          </cell>
          <cell r="E42">
            <v>17664973.07</v>
          </cell>
          <cell r="F42">
            <v>16086855.87</v>
          </cell>
          <cell r="G42">
            <v>16086855.87</v>
          </cell>
          <cell r="H42">
            <v>16086855.87</v>
          </cell>
          <cell r="I42">
            <v>15945025.87</v>
          </cell>
          <cell r="J42">
            <v>232678.93</v>
          </cell>
        </row>
        <row r="43">
          <cell r="B43">
            <v>43104</v>
          </cell>
          <cell r="C43">
            <v>125</v>
          </cell>
          <cell r="D43">
            <v>19360000</v>
          </cell>
          <cell r="E43">
            <v>584183</v>
          </cell>
          <cell r="F43">
            <v>584183</v>
          </cell>
          <cell r="G43">
            <v>584183</v>
          </cell>
          <cell r="H43">
            <v>584183</v>
          </cell>
          <cell r="I43">
            <v>584183</v>
          </cell>
          <cell r="J43">
            <v>18775817</v>
          </cell>
        </row>
        <row r="44">
          <cell r="B44" t="str">
            <v>Total 43104</v>
          </cell>
          <cell r="D44">
            <v>79112402.07</v>
          </cell>
          <cell r="E44">
            <v>51915707.63</v>
          </cell>
          <cell r="F44">
            <v>49886383.75</v>
          </cell>
          <cell r="G44">
            <v>46311379.129999995</v>
          </cell>
          <cell r="H44">
            <v>46311379.129999995</v>
          </cell>
          <cell r="I44">
            <v>45242334.06999999</v>
          </cell>
          <cell r="J44">
            <v>27196694.439999998</v>
          </cell>
        </row>
        <row r="45">
          <cell r="B45">
            <v>44101</v>
          </cell>
          <cell r="C45">
            <v>191</v>
          </cell>
          <cell r="D45">
            <v>206793.35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206793.35</v>
          </cell>
        </row>
        <row r="46">
          <cell r="B46">
            <v>44101</v>
          </cell>
          <cell r="C46">
            <v>227</v>
          </cell>
          <cell r="D46">
            <v>272422.74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272422.74</v>
          </cell>
        </row>
        <row r="47">
          <cell r="B47">
            <v>44101</v>
          </cell>
          <cell r="C47">
            <v>239</v>
          </cell>
          <cell r="D47">
            <v>510913.21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510913.21</v>
          </cell>
        </row>
        <row r="48">
          <cell r="B48" t="str">
            <v>Total 44101</v>
          </cell>
          <cell r="D48">
            <v>990129.3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990129.3</v>
          </cell>
        </row>
        <row r="49">
          <cell r="B49">
            <v>51101</v>
          </cell>
          <cell r="C49">
            <v>102</v>
          </cell>
          <cell r="D49">
            <v>6000000</v>
          </cell>
          <cell r="E49">
            <v>2367803.8</v>
          </cell>
          <cell r="F49">
            <v>2367803.8</v>
          </cell>
          <cell r="G49">
            <v>316319.95</v>
          </cell>
          <cell r="H49">
            <v>316319.95</v>
          </cell>
          <cell r="I49">
            <v>316319.95</v>
          </cell>
          <cell r="J49">
            <v>3632196.2</v>
          </cell>
        </row>
        <row r="50">
          <cell r="B50">
            <v>51101</v>
          </cell>
          <cell r="C50">
            <v>124</v>
          </cell>
          <cell r="D50">
            <v>17000000</v>
          </cell>
          <cell r="E50">
            <v>16300000</v>
          </cell>
          <cell r="F50">
            <v>15400100</v>
          </cell>
          <cell r="G50">
            <v>15400100</v>
          </cell>
          <cell r="H50">
            <v>15400100</v>
          </cell>
          <cell r="I50">
            <v>15400100</v>
          </cell>
          <cell r="J50">
            <v>700000</v>
          </cell>
        </row>
        <row r="51">
          <cell r="B51">
            <v>51101</v>
          </cell>
          <cell r="C51">
            <v>102</v>
          </cell>
          <cell r="D51">
            <v>18000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18000</v>
          </cell>
        </row>
        <row r="52">
          <cell r="B52">
            <v>51101</v>
          </cell>
          <cell r="C52">
            <v>191</v>
          </cell>
          <cell r="D52">
            <v>20000</v>
          </cell>
          <cell r="E52">
            <v>20000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51101</v>
          </cell>
          <cell r="C53">
            <v>209</v>
          </cell>
          <cell r="D53">
            <v>17410253.2</v>
          </cell>
          <cell r="E53">
            <v>16504755.06</v>
          </cell>
          <cell r="F53">
            <v>3558629.06</v>
          </cell>
          <cell r="G53">
            <v>417616.52</v>
          </cell>
          <cell r="H53">
            <v>417616.52</v>
          </cell>
          <cell r="I53">
            <v>355166.52</v>
          </cell>
          <cell r="J53">
            <v>905498.14</v>
          </cell>
        </row>
        <row r="54">
          <cell r="B54">
            <v>51101</v>
          </cell>
          <cell r="C54">
            <v>227</v>
          </cell>
          <cell r="D54">
            <v>27400</v>
          </cell>
          <cell r="E54">
            <v>27197</v>
          </cell>
          <cell r="F54">
            <v>27197</v>
          </cell>
          <cell r="G54">
            <v>27197</v>
          </cell>
          <cell r="H54">
            <v>27197</v>
          </cell>
          <cell r="I54">
            <v>27197</v>
          </cell>
          <cell r="J54">
            <v>203</v>
          </cell>
        </row>
        <row r="55">
          <cell r="B55">
            <v>51101</v>
          </cell>
          <cell r="C55">
            <v>125</v>
          </cell>
          <cell r="D55">
            <v>176000</v>
          </cell>
          <cell r="E55">
            <v>22000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154000</v>
          </cell>
        </row>
        <row r="56">
          <cell r="B56" t="str">
            <v>Total 51101</v>
          </cell>
          <cell r="D56">
            <v>40651653.2</v>
          </cell>
          <cell r="E56">
            <v>35241755.86</v>
          </cell>
          <cell r="F56">
            <v>21353729.86</v>
          </cell>
          <cell r="G56">
            <v>16161233.469999999</v>
          </cell>
          <cell r="H56">
            <v>16161233.469999999</v>
          </cell>
          <cell r="I56">
            <v>16098783.469999999</v>
          </cell>
          <cell r="J56">
            <v>5409897.34</v>
          </cell>
        </row>
        <row r="57">
          <cell r="B57">
            <v>51201</v>
          </cell>
          <cell r="C57">
            <v>124</v>
          </cell>
          <cell r="D57">
            <v>73044262.41</v>
          </cell>
          <cell r="E57">
            <v>73000073.14</v>
          </cell>
          <cell r="F57">
            <v>21383327.18</v>
          </cell>
          <cell r="G57">
            <v>20986485.46</v>
          </cell>
          <cell r="H57">
            <v>20986485.46</v>
          </cell>
          <cell r="I57">
            <v>20986485.46</v>
          </cell>
          <cell r="J57">
            <v>44189.27</v>
          </cell>
        </row>
        <row r="58">
          <cell r="B58">
            <v>51201</v>
          </cell>
          <cell r="C58">
            <v>209</v>
          </cell>
          <cell r="D58">
            <v>84649908.67</v>
          </cell>
          <cell r="E58">
            <v>14810906.28</v>
          </cell>
          <cell r="F58">
            <v>12962940.28</v>
          </cell>
          <cell r="G58">
            <v>6006063.46</v>
          </cell>
          <cell r="H58">
            <v>6006063.46</v>
          </cell>
          <cell r="I58">
            <v>6006063.46</v>
          </cell>
          <cell r="J58">
            <v>69839002.39</v>
          </cell>
        </row>
        <row r="59">
          <cell r="B59">
            <v>51201</v>
          </cell>
          <cell r="C59">
            <v>227</v>
          </cell>
          <cell r="D59">
            <v>9892600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9892600</v>
          </cell>
        </row>
        <row r="60">
          <cell r="B60" t="str">
            <v>Total 51201</v>
          </cell>
          <cell r="D60">
            <v>167586771.07999998</v>
          </cell>
          <cell r="E60">
            <v>87810979.42</v>
          </cell>
          <cell r="F60">
            <v>34346267.46</v>
          </cell>
          <cell r="G60">
            <v>26992548.92</v>
          </cell>
          <cell r="H60">
            <v>26992548.92</v>
          </cell>
          <cell r="I60">
            <v>26992548.92</v>
          </cell>
          <cell r="J60">
            <v>79775791.66</v>
          </cell>
        </row>
        <row r="61">
          <cell r="B61">
            <v>55203</v>
          </cell>
          <cell r="C61">
            <v>102</v>
          </cell>
          <cell r="D61">
            <v>2000000</v>
          </cell>
          <cell r="E61">
            <v>252640</v>
          </cell>
          <cell r="F61">
            <v>252640</v>
          </cell>
          <cell r="G61">
            <v>252640</v>
          </cell>
          <cell r="H61">
            <v>252640</v>
          </cell>
          <cell r="I61">
            <v>252640</v>
          </cell>
          <cell r="J61">
            <v>1747360</v>
          </cell>
        </row>
        <row r="62">
          <cell r="B62">
            <v>55203</v>
          </cell>
          <cell r="C62">
            <v>209</v>
          </cell>
          <cell r="D62">
            <v>18575160</v>
          </cell>
          <cell r="E62">
            <v>14720315.85</v>
          </cell>
          <cell r="F62">
            <v>14720315.85</v>
          </cell>
          <cell r="G62">
            <v>14720315.85</v>
          </cell>
          <cell r="H62">
            <v>14720315.85</v>
          </cell>
          <cell r="I62">
            <v>14720315.85</v>
          </cell>
          <cell r="J62">
            <v>3854844.15</v>
          </cell>
        </row>
        <row r="63">
          <cell r="B63">
            <v>55203</v>
          </cell>
          <cell r="C63">
            <v>123</v>
          </cell>
          <cell r="D63">
            <v>1600000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1600000</v>
          </cell>
        </row>
        <row r="64">
          <cell r="B64" t="str">
            <v>Total 55203</v>
          </cell>
          <cell r="D64">
            <v>22175160</v>
          </cell>
          <cell r="E64">
            <v>14972955.85</v>
          </cell>
          <cell r="F64">
            <v>14972955.85</v>
          </cell>
          <cell r="G64">
            <v>14972955.85</v>
          </cell>
          <cell r="H64">
            <v>14972955.85</v>
          </cell>
          <cell r="I64">
            <v>14972955.85</v>
          </cell>
          <cell r="J64">
            <v>7202204.15</v>
          </cell>
        </row>
        <row r="65">
          <cell r="B65">
            <v>74101</v>
          </cell>
          <cell r="C65">
            <v>123</v>
          </cell>
          <cell r="D65">
            <v>2765.04</v>
          </cell>
          <cell r="E65">
            <v>2765.04</v>
          </cell>
          <cell r="F65">
            <v>2765.04</v>
          </cell>
          <cell r="G65">
            <v>2765.04</v>
          </cell>
          <cell r="H65">
            <v>2765.04</v>
          </cell>
          <cell r="I65">
            <v>2765.04</v>
          </cell>
          <cell r="J65">
            <v>0</v>
          </cell>
        </row>
        <row r="66">
          <cell r="B66">
            <v>74101</v>
          </cell>
          <cell r="C66">
            <v>191</v>
          </cell>
          <cell r="D66">
            <v>148062.35</v>
          </cell>
          <cell r="E66">
            <v>148062.35</v>
          </cell>
          <cell r="F66">
            <v>148062.35</v>
          </cell>
          <cell r="G66">
            <v>148062.35</v>
          </cell>
          <cell r="H66">
            <v>148062.35</v>
          </cell>
          <cell r="I66">
            <v>148062.35</v>
          </cell>
          <cell r="J66">
            <v>0</v>
          </cell>
        </row>
        <row r="67">
          <cell r="B67">
            <v>74101</v>
          </cell>
          <cell r="C67">
            <v>209</v>
          </cell>
          <cell r="D67">
            <v>88698.93</v>
          </cell>
          <cell r="E67">
            <v>88698.93</v>
          </cell>
          <cell r="F67">
            <v>88698.93</v>
          </cell>
          <cell r="G67">
            <v>88698.93</v>
          </cell>
          <cell r="H67">
            <v>88698.93</v>
          </cell>
          <cell r="I67">
            <v>88698.93</v>
          </cell>
          <cell r="J67">
            <v>0</v>
          </cell>
        </row>
        <row r="68">
          <cell r="B68" t="str">
            <v>Total 74101</v>
          </cell>
          <cell r="D68">
            <v>239526.32</v>
          </cell>
          <cell r="E68">
            <v>239526.32</v>
          </cell>
          <cell r="F68">
            <v>239526.32</v>
          </cell>
          <cell r="G68">
            <v>239526.32</v>
          </cell>
          <cell r="H68">
            <v>239526.32</v>
          </cell>
          <cell r="I68">
            <v>239526.32</v>
          </cell>
          <cell r="J68">
            <v>0</v>
          </cell>
        </row>
        <row r="69">
          <cell r="B69">
            <v>74102</v>
          </cell>
          <cell r="C69">
            <v>124</v>
          </cell>
          <cell r="D69">
            <v>2614421.13</v>
          </cell>
          <cell r="E69">
            <v>2603871.13</v>
          </cell>
          <cell r="F69">
            <v>2603871.13</v>
          </cell>
          <cell r="G69">
            <v>2603871.13</v>
          </cell>
          <cell r="H69">
            <v>2603871.13</v>
          </cell>
          <cell r="I69">
            <v>2603871.13</v>
          </cell>
          <cell r="J69">
            <v>10550</v>
          </cell>
        </row>
        <row r="70">
          <cell r="B70">
            <v>74102</v>
          </cell>
          <cell r="C70">
            <v>102</v>
          </cell>
          <cell r="D70">
            <v>94758.96</v>
          </cell>
          <cell r="E70">
            <v>93013.96</v>
          </cell>
          <cell r="F70">
            <v>93013.96</v>
          </cell>
          <cell r="G70">
            <v>93013.96</v>
          </cell>
          <cell r="H70">
            <v>93013.96</v>
          </cell>
          <cell r="I70">
            <v>93013.96</v>
          </cell>
          <cell r="J70">
            <v>1745</v>
          </cell>
        </row>
        <row r="71">
          <cell r="B71">
            <v>74102</v>
          </cell>
          <cell r="C71">
            <v>123</v>
          </cell>
          <cell r="D71">
            <v>959937.53</v>
          </cell>
          <cell r="E71">
            <v>924358.53</v>
          </cell>
          <cell r="F71">
            <v>924358.53</v>
          </cell>
          <cell r="G71">
            <v>924358.53</v>
          </cell>
          <cell r="H71">
            <v>924358.53</v>
          </cell>
          <cell r="I71">
            <v>924358.53</v>
          </cell>
          <cell r="J71">
            <v>35579</v>
          </cell>
        </row>
        <row r="72">
          <cell r="B72">
            <v>74102</v>
          </cell>
          <cell r="C72">
            <v>102</v>
          </cell>
          <cell r="D72">
            <v>17363.6</v>
          </cell>
          <cell r="E72">
            <v>12513.6</v>
          </cell>
          <cell r="F72">
            <v>12513.6</v>
          </cell>
          <cell r="G72">
            <v>12513.6</v>
          </cell>
          <cell r="H72">
            <v>12513.6</v>
          </cell>
          <cell r="I72">
            <v>12513.6</v>
          </cell>
          <cell r="J72">
            <v>4850</v>
          </cell>
        </row>
        <row r="73">
          <cell r="B73">
            <v>74102</v>
          </cell>
          <cell r="C73">
            <v>191</v>
          </cell>
          <cell r="D73">
            <v>652002.2</v>
          </cell>
          <cell r="E73">
            <v>652002.2</v>
          </cell>
          <cell r="F73">
            <v>652002.2</v>
          </cell>
          <cell r="G73">
            <v>652002.2</v>
          </cell>
          <cell r="H73">
            <v>652002.2</v>
          </cell>
          <cell r="I73">
            <v>652002.2</v>
          </cell>
          <cell r="J73">
            <v>0</v>
          </cell>
        </row>
        <row r="74">
          <cell r="B74">
            <v>74102</v>
          </cell>
          <cell r="C74">
            <v>209</v>
          </cell>
          <cell r="D74">
            <v>3212144.41</v>
          </cell>
          <cell r="E74">
            <v>3212144.41</v>
          </cell>
          <cell r="F74">
            <v>3212144.41</v>
          </cell>
          <cell r="G74">
            <v>3212144.41</v>
          </cell>
          <cell r="H74">
            <v>3212144.41</v>
          </cell>
          <cell r="I74">
            <v>3212144.41</v>
          </cell>
          <cell r="J74">
            <v>0</v>
          </cell>
        </row>
        <row r="75">
          <cell r="B75">
            <v>74102</v>
          </cell>
          <cell r="C75">
            <v>102</v>
          </cell>
          <cell r="D75">
            <v>9294.13</v>
          </cell>
          <cell r="E75">
            <v>9294.13</v>
          </cell>
          <cell r="F75">
            <v>9294.13</v>
          </cell>
          <cell r="G75">
            <v>9294.13</v>
          </cell>
          <cell r="H75">
            <v>9294.13</v>
          </cell>
          <cell r="I75">
            <v>9294.13</v>
          </cell>
          <cell r="J75">
            <v>0</v>
          </cell>
        </row>
        <row r="76">
          <cell r="B76">
            <v>74102</v>
          </cell>
          <cell r="C76">
            <v>125</v>
          </cell>
          <cell r="D76">
            <v>678952.55</v>
          </cell>
          <cell r="E76">
            <v>675952.55</v>
          </cell>
          <cell r="F76">
            <v>675952.55</v>
          </cell>
          <cell r="G76">
            <v>675952.55</v>
          </cell>
          <cell r="H76">
            <v>675952.55</v>
          </cell>
          <cell r="I76">
            <v>675952.55</v>
          </cell>
          <cell r="J76">
            <v>3000</v>
          </cell>
        </row>
        <row r="77">
          <cell r="B77">
            <v>74102</v>
          </cell>
          <cell r="C77">
            <v>239</v>
          </cell>
          <cell r="D77">
            <v>2696.98</v>
          </cell>
          <cell r="E77">
            <v>2696.98</v>
          </cell>
          <cell r="F77">
            <v>2696.98</v>
          </cell>
          <cell r="G77">
            <v>2696.98</v>
          </cell>
          <cell r="H77">
            <v>2696.98</v>
          </cell>
          <cell r="I77">
            <v>2696.98</v>
          </cell>
          <cell r="J77">
            <v>0</v>
          </cell>
        </row>
        <row r="78">
          <cell r="B78">
            <v>74102</v>
          </cell>
          <cell r="C78">
            <v>0</v>
          </cell>
          <cell r="D78">
            <v>36671.34</v>
          </cell>
          <cell r="E78">
            <v>27064.1</v>
          </cell>
          <cell r="F78">
            <v>27064.1</v>
          </cell>
          <cell r="G78">
            <v>27064.1</v>
          </cell>
          <cell r="H78">
            <v>27064.1</v>
          </cell>
          <cell r="I78">
            <v>27064.1</v>
          </cell>
          <cell r="J78">
            <v>9607.24</v>
          </cell>
        </row>
        <row r="79">
          <cell r="B79" t="str">
            <v>Total 74102</v>
          </cell>
          <cell r="D79">
            <v>8278242.83</v>
          </cell>
          <cell r="E79">
            <v>8212911.59</v>
          </cell>
          <cell r="F79">
            <v>8212911.59</v>
          </cell>
          <cell r="G79">
            <v>8212911.59</v>
          </cell>
          <cell r="H79">
            <v>8212911.59</v>
          </cell>
          <cell r="I79">
            <v>8212911.59</v>
          </cell>
          <cell r="J79">
            <v>65331.24</v>
          </cell>
        </row>
        <row r="80">
          <cell r="B80">
            <v>74103</v>
          </cell>
          <cell r="C80">
            <v>102</v>
          </cell>
          <cell r="D80">
            <v>13.95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13.95</v>
          </cell>
        </row>
        <row r="81">
          <cell r="B81">
            <v>74103</v>
          </cell>
          <cell r="C81">
            <v>102</v>
          </cell>
          <cell r="D81">
            <v>2760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2760</v>
          </cell>
        </row>
        <row r="82">
          <cell r="B82">
            <v>74103</v>
          </cell>
          <cell r="C82">
            <v>102</v>
          </cell>
          <cell r="D82">
            <v>11080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11080</v>
          </cell>
        </row>
        <row r="83">
          <cell r="B83">
            <v>74103</v>
          </cell>
          <cell r="C83">
            <v>123</v>
          </cell>
          <cell r="D83">
            <v>60020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60020</v>
          </cell>
        </row>
        <row r="84">
          <cell r="B84">
            <v>74103</v>
          </cell>
          <cell r="C84">
            <v>102</v>
          </cell>
          <cell r="D84">
            <v>660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660</v>
          </cell>
        </row>
        <row r="85">
          <cell r="B85">
            <v>74103</v>
          </cell>
          <cell r="C85">
            <v>102</v>
          </cell>
          <cell r="D85">
            <v>1335.65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1335.65</v>
          </cell>
        </row>
        <row r="86">
          <cell r="B86">
            <v>74103</v>
          </cell>
          <cell r="C86">
            <v>124</v>
          </cell>
          <cell r="D86">
            <v>11616.86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11616.86</v>
          </cell>
        </row>
        <row r="87">
          <cell r="B87">
            <v>74103</v>
          </cell>
          <cell r="C87">
            <v>102</v>
          </cell>
          <cell r="D87">
            <v>2551.37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2551.37</v>
          </cell>
        </row>
        <row r="88">
          <cell r="B88">
            <v>74103</v>
          </cell>
          <cell r="C88">
            <v>102</v>
          </cell>
          <cell r="D88">
            <v>3607.19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3607.19</v>
          </cell>
        </row>
        <row r="89">
          <cell r="B89">
            <v>74103</v>
          </cell>
          <cell r="C89">
            <v>102</v>
          </cell>
          <cell r="D89">
            <v>1826.73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1826.73</v>
          </cell>
        </row>
        <row r="90">
          <cell r="B90">
            <v>74103</v>
          </cell>
          <cell r="C90">
            <v>209</v>
          </cell>
          <cell r="D90">
            <v>38523.31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38523.31</v>
          </cell>
        </row>
        <row r="91">
          <cell r="B91">
            <v>74103</v>
          </cell>
          <cell r="C91">
            <v>102</v>
          </cell>
          <cell r="D91">
            <v>2488.52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2488.52</v>
          </cell>
        </row>
        <row r="92">
          <cell r="B92">
            <v>74103</v>
          </cell>
          <cell r="C92">
            <v>102</v>
          </cell>
          <cell r="D92">
            <v>459.7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459.7</v>
          </cell>
        </row>
        <row r="93">
          <cell r="B93">
            <v>74103</v>
          </cell>
          <cell r="C93">
            <v>102</v>
          </cell>
          <cell r="D93">
            <v>441.88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441.88</v>
          </cell>
        </row>
        <row r="94">
          <cell r="B94">
            <v>74103</v>
          </cell>
          <cell r="C94">
            <v>102</v>
          </cell>
          <cell r="D94">
            <v>3214.26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3214.26</v>
          </cell>
        </row>
        <row r="95">
          <cell r="B95">
            <v>74103</v>
          </cell>
          <cell r="C95">
            <v>102</v>
          </cell>
          <cell r="D95">
            <v>462.37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462.37</v>
          </cell>
        </row>
        <row r="96">
          <cell r="B96">
            <v>74103</v>
          </cell>
          <cell r="C96">
            <v>102</v>
          </cell>
          <cell r="D96">
            <v>448.74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448.74</v>
          </cell>
        </row>
        <row r="97">
          <cell r="B97">
            <v>74103</v>
          </cell>
          <cell r="C97">
            <v>102</v>
          </cell>
          <cell r="D97">
            <v>519.22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519.22</v>
          </cell>
        </row>
        <row r="98">
          <cell r="B98">
            <v>74103</v>
          </cell>
          <cell r="C98">
            <v>102</v>
          </cell>
          <cell r="D98">
            <v>2610.73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2610.73</v>
          </cell>
        </row>
        <row r="99">
          <cell r="B99">
            <v>74103</v>
          </cell>
          <cell r="C99">
            <v>102</v>
          </cell>
          <cell r="D99">
            <v>1360.73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1360.73</v>
          </cell>
        </row>
        <row r="100">
          <cell r="B100">
            <v>74103</v>
          </cell>
          <cell r="C100">
            <v>227</v>
          </cell>
          <cell r="D100">
            <v>60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60</v>
          </cell>
        </row>
        <row r="101">
          <cell r="B101">
            <v>74103</v>
          </cell>
          <cell r="C101">
            <v>102</v>
          </cell>
          <cell r="D101">
            <v>1482.67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1482.67</v>
          </cell>
        </row>
        <row r="102">
          <cell r="B102">
            <v>74103</v>
          </cell>
          <cell r="C102">
            <v>209</v>
          </cell>
          <cell r="D102">
            <v>1064.22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1064.22</v>
          </cell>
        </row>
        <row r="103">
          <cell r="B103">
            <v>74103</v>
          </cell>
          <cell r="C103">
            <v>239</v>
          </cell>
          <cell r="D103">
            <v>0.01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0.01</v>
          </cell>
        </row>
        <row r="104">
          <cell r="B104">
            <v>74103</v>
          </cell>
          <cell r="C104">
            <v>227</v>
          </cell>
          <cell r="D104">
            <v>2598.15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2598.15</v>
          </cell>
        </row>
        <row r="105">
          <cell r="B105">
            <v>74103</v>
          </cell>
          <cell r="C105">
            <v>227</v>
          </cell>
          <cell r="D105">
            <v>3231.5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3231.5</v>
          </cell>
        </row>
        <row r="106">
          <cell r="B106" t="str">
            <v>Total 74103</v>
          </cell>
          <cell r="D106">
            <v>154437.76000000004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154437.76000000004</v>
          </cell>
        </row>
        <row r="107">
          <cell r="B107">
            <v>74104</v>
          </cell>
          <cell r="C107">
            <v>102</v>
          </cell>
          <cell r="D107">
            <v>57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57</v>
          </cell>
        </row>
        <row r="108">
          <cell r="B108">
            <v>74104</v>
          </cell>
          <cell r="C108">
            <v>124</v>
          </cell>
          <cell r="D108">
            <v>1701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1701</v>
          </cell>
        </row>
        <row r="109">
          <cell r="B109">
            <v>74104</v>
          </cell>
          <cell r="C109">
            <v>102</v>
          </cell>
          <cell r="D109">
            <v>1500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1500</v>
          </cell>
        </row>
        <row r="110">
          <cell r="B110">
            <v>74104</v>
          </cell>
          <cell r="C110">
            <v>102</v>
          </cell>
          <cell r="D110">
            <v>6277.13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6277.13</v>
          </cell>
        </row>
        <row r="111">
          <cell r="B111">
            <v>74104</v>
          </cell>
          <cell r="C111">
            <v>123</v>
          </cell>
          <cell r="D111">
            <v>5309.66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5309.66</v>
          </cell>
        </row>
        <row r="112">
          <cell r="B112">
            <v>74104</v>
          </cell>
          <cell r="C112">
            <v>102</v>
          </cell>
          <cell r="D112">
            <v>660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660</v>
          </cell>
        </row>
        <row r="113">
          <cell r="B113">
            <v>74104</v>
          </cell>
          <cell r="C113">
            <v>191</v>
          </cell>
          <cell r="D113">
            <v>22031.19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22031.19</v>
          </cell>
        </row>
        <row r="114">
          <cell r="B114">
            <v>74104</v>
          </cell>
          <cell r="C114">
            <v>102</v>
          </cell>
          <cell r="D114">
            <v>240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240</v>
          </cell>
        </row>
        <row r="115">
          <cell r="B115">
            <v>74104</v>
          </cell>
          <cell r="C115">
            <v>227</v>
          </cell>
          <cell r="D115">
            <v>7324.99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7324.99</v>
          </cell>
        </row>
        <row r="116">
          <cell r="B116">
            <v>74104</v>
          </cell>
          <cell r="C116">
            <v>125</v>
          </cell>
          <cell r="D116">
            <v>3143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3143</v>
          </cell>
        </row>
        <row r="117">
          <cell r="B117">
            <v>74104</v>
          </cell>
          <cell r="C117">
            <v>239</v>
          </cell>
          <cell r="D117">
            <v>195.75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195.75</v>
          </cell>
        </row>
        <row r="118">
          <cell r="B118" t="str">
            <v>Total 74104</v>
          </cell>
          <cell r="D118">
            <v>48439.719999999994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48439.719999999994</v>
          </cell>
        </row>
        <row r="119">
          <cell r="B119" t="str">
            <v>Total general</v>
          </cell>
          <cell r="D119">
            <v>391784733.8700001</v>
          </cell>
          <cell r="E119">
            <v>234952707.03999996</v>
          </cell>
          <cell r="F119">
            <v>160200801.78999996</v>
          </cell>
          <cell r="G119">
            <v>143122632.85999995</v>
          </cell>
          <cell r="H119">
            <v>143118632.85999995</v>
          </cell>
          <cell r="I119">
            <v>141692735.81999996</v>
          </cell>
          <cell r="J119">
            <v>156832026.82999995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showGridLines="0" tabSelected="1" zoomScale="90" zoomScaleNormal="90" zoomScaleSheetLayoutView="90" workbookViewId="0" topLeftCell="A1">
      <selection activeCell="I5" sqref="I5"/>
    </sheetView>
  </sheetViews>
  <sheetFormatPr defaultColWidth="11.421875" defaultRowHeight="12.75"/>
  <cols>
    <col min="1" max="1" width="11.421875" style="2" customWidth="1"/>
    <col min="2" max="2" width="22.8515625" style="2" customWidth="1"/>
    <col min="3" max="3" width="17.00390625" style="2" customWidth="1"/>
    <col min="4" max="4" width="16.140625" style="2" customWidth="1"/>
    <col min="5" max="5" width="16.57421875" style="2" bestFit="1" customWidth="1"/>
    <col min="6" max="6" width="19.8515625" style="2" bestFit="1" customWidth="1"/>
    <col min="7" max="7" width="16.00390625" style="2" customWidth="1"/>
    <col min="8" max="8" width="15.421875" style="2" customWidth="1"/>
    <col min="9" max="9" width="15.57421875" style="2" customWidth="1"/>
    <col min="10" max="10" width="15.421875" style="2" bestFit="1" customWidth="1"/>
    <col min="11" max="11" width="12.7109375" style="2" customWidth="1"/>
    <col min="12" max="12" width="16.57421875" style="2" bestFit="1" customWidth="1"/>
    <col min="13" max="14" width="14.57421875" style="2" customWidth="1"/>
    <col min="15" max="15" width="15.140625" style="2" customWidth="1"/>
    <col min="16" max="16" width="14.57421875" style="2" bestFit="1" customWidth="1"/>
    <col min="17" max="17" width="3.421875" style="2" customWidth="1"/>
    <col min="18" max="18" width="15.7109375" style="2" customWidth="1"/>
    <col min="19" max="19" width="3.421875" style="2" customWidth="1"/>
    <col min="20" max="20" width="2.57421875" style="2" customWidth="1"/>
    <col min="21" max="21" width="3.7109375" style="2" customWidth="1"/>
    <col min="22" max="22" width="15.140625" style="2" bestFit="1" customWidth="1"/>
    <col min="23" max="23" width="16.140625" style="2" bestFit="1" customWidth="1"/>
    <col min="24" max="24" width="14.57421875" style="2" bestFit="1" customWidth="1"/>
    <col min="25" max="16384" width="11.421875" style="2" customWidth="1"/>
  </cols>
  <sheetData>
    <row r="1" spans="2:3" s="11" customFormat="1" ht="15">
      <c r="B1" s="11" t="s">
        <v>0</v>
      </c>
      <c r="C1" s="11" t="s">
        <v>1</v>
      </c>
    </row>
    <row r="3" spans="2:13" s="12" customFormat="1" ht="12.75">
      <c r="B3" s="13" t="s">
        <v>2</v>
      </c>
      <c r="C3" s="14" t="s">
        <v>37</v>
      </c>
      <c r="D3" s="15"/>
      <c r="E3" s="15"/>
      <c r="F3" s="15"/>
      <c r="G3" s="15" t="s">
        <v>3</v>
      </c>
      <c r="H3" s="16" t="s">
        <v>23</v>
      </c>
      <c r="I3" s="15"/>
      <c r="J3" s="15"/>
      <c r="K3" s="16"/>
      <c r="L3" s="15"/>
      <c r="M3" s="17"/>
    </row>
    <row r="4" spans="2:13" s="12" customFormat="1" ht="12.75">
      <c r="B4" s="18" t="s">
        <v>4</v>
      </c>
      <c r="C4" s="1">
        <v>2016</v>
      </c>
      <c r="D4" s="19"/>
      <c r="E4" s="19"/>
      <c r="F4" s="19"/>
      <c r="G4" s="19"/>
      <c r="H4" s="19" t="s">
        <v>5</v>
      </c>
      <c r="I4" s="1" t="s">
        <v>53</v>
      </c>
      <c r="J4" s="1"/>
      <c r="K4" s="1"/>
      <c r="L4" s="1"/>
      <c r="M4" s="20"/>
    </row>
    <row r="6" spans="2:13" ht="42" customHeight="1">
      <c r="B6" s="41" t="s">
        <v>6</v>
      </c>
      <c r="C6" s="36" t="s">
        <v>20</v>
      </c>
      <c r="D6" s="39" t="s">
        <v>9</v>
      </c>
      <c r="E6" s="40"/>
      <c r="F6" s="36" t="s">
        <v>21</v>
      </c>
      <c r="G6" s="36" t="s">
        <v>10</v>
      </c>
      <c r="H6" s="36" t="s">
        <v>11</v>
      </c>
      <c r="I6" s="36" t="s">
        <v>12</v>
      </c>
      <c r="J6" s="36" t="s">
        <v>13</v>
      </c>
      <c r="K6" s="36" t="s">
        <v>14</v>
      </c>
      <c r="L6" s="36" t="s">
        <v>15</v>
      </c>
      <c r="M6" s="36" t="s">
        <v>16</v>
      </c>
    </row>
    <row r="7" spans="2:13" ht="11.25">
      <c r="B7" s="37"/>
      <c r="C7" s="37"/>
      <c r="D7" s="21" t="s">
        <v>7</v>
      </c>
      <c r="E7" s="21" t="s">
        <v>8</v>
      </c>
      <c r="F7" s="37"/>
      <c r="G7" s="37"/>
      <c r="H7" s="37"/>
      <c r="I7" s="37"/>
      <c r="J7" s="37"/>
      <c r="K7" s="37"/>
      <c r="L7" s="37"/>
      <c r="M7" s="37"/>
    </row>
    <row r="8" spans="2:13" s="22" customFormat="1" ht="11.25">
      <c r="B8" s="21">
        <v>1</v>
      </c>
      <c r="C8" s="21">
        <v>2</v>
      </c>
      <c r="D8" s="21">
        <v>3</v>
      </c>
      <c r="E8" s="21">
        <v>4</v>
      </c>
      <c r="F8" s="21" t="s">
        <v>36</v>
      </c>
      <c r="G8" s="21">
        <v>6</v>
      </c>
      <c r="H8" s="21">
        <v>7</v>
      </c>
      <c r="I8" s="21">
        <v>8</v>
      </c>
      <c r="J8" s="21">
        <v>9</v>
      </c>
      <c r="K8" s="21" t="s">
        <v>17</v>
      </c>
      <c r="L8" s="21" t="s">
        <v>18</v>
      </c>
      <c r="M8" s="21" t="s">
        <v>19</v>
      </c>
    </row>
    <row r="9" ht="11.25">
      <c r="G9" s="3"/>
    </row>
    <row r="10" spans="2:13" ht="11.25">
      <c r="B10" s="23" t="s">
        <v>24</v>
      </c>
      <c r="K10" s="24" t="s">
        <v>17</v>
      </c>
      <c r="L10" s="22" t="s">
        <v>18</v>
      </c>
      <c r="M10" s="22" t="s">
        <v>19</v>
      </c>
    </row>
    <row r="11" spans="1:18" ht="11.25">
      <c r="A11" s="2" t="s">
        <v>42</v>
      </c>
      <c r="B11" s="7" t="s">
        <v>25</v>
      </c>
      <c r="C11" s="4">
        <f>+VLOOKUP($A11,'[1]31-12-16(1)'!$B$6:$I$128,3,FALSE)</f>
        <v>11132238</v>
      </c>
      <c r="D11" s="4">
        <f>+VLOOKUP($A11,'[1]31-12-16(1)'!$B$6:$I$128,4,FALSE)</f>
        <v>3114286</v>
      </c>
      <c r="E11" s="4">
        <f>+VLOOKUP($A11,'[1]31-12-16(1)'!$B$6:$I$128,5,FALSE)</f>
        <v>4631143</v>
      </c>
      <c r="F11" s="4">
        <f>+C11+D11-E11</f>
        <v>9615381</v>
      </c>
      <c r="G11" s="4">
        <v>2166803.96</v>
      </c>
      <c r="H11" s="4">
        <v>2166803.96</v>
      </c>
      <c r="I11" s="4">
        <v>2164573.88</v>
      </c>
      <c r="J11" s="4">
        <v>2158675.14</v>
      </c>
      <c r="K11" s="4">
        <f>+H11-I11</f>
        <v>2230.0800000000745</v>
      </c>
      <c r="L11" s="4">
        <f>+F11-G11</f>
        <v>7448577.04</v>
      </c>
      <c r="M11" s="4">
        <f>+I11-J11</f>
        <v>5898.739999999758</v>
      </c>
      <c r="P11" s="3"/>
      <c r="Q11" s="3"/>
      <c r="R11" s="3"/>
    </row>
    <row r="12" spans="2:5" ht="15">
      <c r="B12" s="25"/>
      <c r="C12" s="26"/>
      <c r="D12" s="3"/>
      <c r="E12" s="3"/>
    </row>
    <row r="13" spans="2:18" ht="11.25">
      <c r="B13" s="33" t="s">
        <v>26</v>
      </c>
      <c r="C13" s="4">
        <f>SUM(C14:C16)</f>
        <v>123935282</v>
      </c>
      <c r="D13" s="4">
        <f>SUM(D14:D16)</f>
        <v>16755400.79</v>
      </c>
      <c r="E13" s="4">
        <f>SUM(E14:E16)</f>
        <v>40392911.29</v>
      </c>
      <c r="F13" s="4">
        <f>SUM(F14:F16)</f>
        <v>100297771.5</v>
      </c>
      <c r="G13" s="4">
        <v>30519654.05</v>
      </c>
      <c r="H13" s="4">
        <v>30505516.55</v>
      </c>
      <c r="I13" s="4">
        <v>30468562.15</v>
      </c>
      <c r="J13" s="4">
        <v>27803602.96</v>
      </c>
      <c r="K13" s="4">
        <f>+H13-I13</f>
        <v>36954.400000002235</v>
      </c>
      <c r="L13" s="4">
        <v>69778117.45</v>
      </c>
      <c r="M13" s="4">
        <v>2664959.19</v>
      </c>
      <c r="Q13" s="6"/>
      <c r="R13" s="6"/>
    </row>
    <row r="14" spans="1:18" ht="11.25" hidden="1">
      <c r="A14" s="2" t="s">
        <v>43</v>
      </c>
      <c r="B14" s="7" t="s">
        <v>27</v>
      </c>
      <c r="C14" s="4">
        <f>+VLOOKUP($A14,'[1]31-12-16(1)'!$B$6:$I$128,3,FALSE)</f>
        <v>52868286</v>
      </c>
      <c r="D14" s="4">
        <f>+VLOOKUP($A14,'[1]31-12-16(1)'!$B$6:$I$128,4,FALSE)</f>
        <v>5507580</v>
      </c>
      <c r="E14" s="4">
        <f>+VLOOKUP($A14,'[1]31-12-16(1)'!$B$6:$I$128,5,FALSE)</f>
        <v>9107177.29</v>
      </c>
      <c r="F14" s="4">
        <f>+C14+D14-E14</f>
        <v>49268688.71</v>
      </c>
      <c r="G14" s="4"/>
      <c r="H14" s="4"/>
      <c r="I14" s="4"/>
      <c r="J14" s="4"/>
      <c r="K14" s="4"/>
      <c r="L14" s="4"/>
      <c r="M14" s="4"/>
      <c r="N14" s="3"/>
      <c r="O14" s="3"/>
      <c r="P14" s="3"/>
      <c r="R14" s="3"/>
    </row>
    <row r="15" spans="1:18" ht="11.25" hidden="1">
      <c r="A15" s="2" t="s">
        <v>44</v>
      </c>
      <c r="B15" s="7" t="s">
        <v>40</v>
      </c>
      <c r="C15" s="4">
        <v>0</v>
      </c>
      <c r="D15" s="4">
        <v>0</v>
      </c>
      <c r="E15" s="4">
        <v>0</v>
      </c>
      <c r="F15" s="4">
        <f>+C15+D15-E15</f>
        <v>0</v>
      </c>
      <c r="G15" s="4">
        <v>0</v>
      </c>
      <c r="H15" s="4">
        <v>0</v>
      </c>
      <c r="I15" s="4">
        <v>0</v>
      </c>
      <c r="J15" s="4">
        <v>0</v>
      </c>
      <c r="K15" s="4">
        <f>+H15-I15</f>
        <v>0</v>
      </c>
      <c r="L15" s="4">
        <f>+F15-G15</f>
        <v>0</v>
      </c>
      <c r="M15" s="4">
        <f>+I15-J15</f>
        <v>0</v>
      </c>
      <c r="N15" s="3"/>
      <c r="O15" s="3"/>
      <c r="Q15" s="3"/>
      <c r="R15" s="3"/>
    </row>
    <row r="16" spans="1:15" ht="11.25" hidden="1">
      <c r="A16" s="2" t="s">
        <v>45</v>
      </c>
      <c r="B16" s="8" t="s">
        <v>28</v>
      </c>
      <c r="C16" s="4">
        <f>+VLOOKUP($A16,'[1]31-12-16(1)'!$B$6:$I$128,3,FALSE)</f>
        <v>71066996</v>
      </c>
      <c r="D16" s="4">
        <f>+VLOOKUP($A16,'[1]31-12-16(1)'!$B$6:$I$128,4,FALSE)</f>
        <v>11247820.79</v>
      </c>
      <c r="E16" s="4">
        <f>+VLOOKUP($A16,'[1]31-12-16(1)'!$B$6:$I$128,5,FALSE)</f>
        <v>31285734</v>
      </c>
      <c r="F16" s="9">
        <f>+C16+D16-E16</f>
        <v>51029082.78999999</v>
      </c>
      <c r="G16" s="4"/>
      <c r="H16" s="4"/>
      <c r="I16" s="4"/>
      <c r="J16" s="4"/>
      <c r="K16" s="9"/>
      <c r="L16" s="9"/>
      <c r="M16" s="9"/>
      <c r="O16" s="3"/>
    </row>
    <row r="17" spans="2:15" ht="11.25">
      <c r="B17" s="27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O17" s="6"/>
    </row>
    <row r="18" spans="2:16" ht="11.25">
      <c r="B18" s="28" t="s">
        <v>29</v>
      </c>
      <c r="D18" s="3"/>
      <c r="E18" s="6"/>
      <c r="F18" s="3"/>
      <c r="J18" s="3"/>
      <c r="K18" s="10"/>
      <c r="L18" s="10"/>
      <c r="M18" s="10"/>
      <c r="O18" s="3"/>
      <c r="P18" s="3"/>
    </row>
    <row r="19" spans="2:13" ht="11.25">
      <c r="B19" s="23" t="s">
        <v>30</v>
      </c>
      <c r="E19" s="6"/>
      <c r="F19" s="3"/>
      <c r="K19" s="10"/>
      <c r="L19" s="10"/>
      <c r="M19" s="10"/>
    </row>
    <row r="20" spans="1:14" ht="11.25">
      <c r="A20" s="2" t="s">
        <v>46</v>
      </c>
      <c r="B20" s="7" t="s">
        <v>31</v>
      </c>
      <c r="C20" s="4">
        <f>+VLOOKUP($A20,'[1]31-12-16(1)'!$B$6:$I$128,3,FALSE)</f>
        <v>42697652</v>
      </c>
      <c r="D20" s="4">
        <f>+VLOOKUP($A20,'[1]31-12-16(1)'!$B$6:$I$128,4,FALSE)</f>
        <v>41354750.07</v>
      </c>
      <c r="E20" s="4">
        <f>+VLOOKUP($A20,'[1]31-12-16(1)'!$B$6:$I$128,5,FALSE)</f>
        <v>0</v>
      </c>
      <c r="F20" s="4">
        <f>+C20+D20-E20</f>
        <v>84052402.07</v>
      </c>
      <c r="G20" s="4">
        <v>50224341.31</v>
      </c>
      <c r="H20" s="4">
        <v>50224341.31</v>
      </c>
      <c r="I20" s="4">
        <v>50224341.31</v>
      </c>
      <c r="J20" s="4">
        <v>45242334.07</v>
      </c>
      <c r="K20" s="4">
        <v>0</v>
      </c>
      <c r="L20" s="4">
        <f>+F20-G20</f>
        <v>33828060.75999999</v>
      </c>
      <c r="M20" s="4">
        <f>+I20-J20</f>
        <v>4982007.240000002</v>
      </c>
      <c r="N20" s="3"/>
    </row>
    <row r="21" spans="2:14" ht="11.25">
      <c r="B21" s="27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"/>
    </row>
    <row r="22" spans="2:22" ht="14.25">
      <c r="B22" s="28" t="s">
        <v>51</v>
      </c>
      <c r="D22" s="5"/>
      <c r="E22" s="5"/>
      <c r="K22" s="10"/>
      <c r="L22" s="10"/>
      <c r="M22" s="10"/>
      <c r="P22" s="3"/>
      <c r="Q22" s="12"/>
      <c r="S22" s="29"/>
      <c r="T22" s="29"/>
      <c r="U22" s="29"/>
      <c r="V22" s="3"/>
    </row>
    <row r="23" spans="1:22" ht="14.25">
      <c r="A23" s="2" t="s">
        <v>50</v>
      </c>
      <c r="B23" s="7" t="s">
        <v>52</v>
      </c>
      <c r="C23" s="4">
        <f>VLOOKUP($A23,'[1]31-12-16(1)'!$B$6:$I$128,3,FALSE)</f>
        <v>0</v>
      </c>
      <c r="D23" s="4">
        <f>VLOOKUP($A23,'[1]31-12-16(1)'!$B$6:$I$128,4,FALSE)</f>
        <v>161679623.82</v>
      </c>
      <c r="E23" s="4">
        <f>VLOOKUP($A23,'[1]31-12-16(1)'!$B$6:$I$128,5,FALSE)</f>
        <v>160689494.51999998</v>
      </c>
      <c r="F23" s="4">
        <f>+C23+D23-E23</f>
        <v>990129.3000000119</v>
      </c>
      <c r="G23" s="4">
        <v>0</v>
      </c>
      <c r="H23" s="4">
        <v>0</v>
      </c>
      <c r="I23" s="4">
        <v>0</v>
      </c>
      <c r="J23" s="4">
        <v>0</v>
      </c>
      <c r="K23" s="4"/>
      <c r="L23" s="4">
        <f>+F23-G23</f>
        <v>990129.3000000119</v>
      </c>
      <c r="M23" s="4">
        <f>+I23-J23</f>
        <v>0</v>
      </c>
      <c r="P23" s="3"/>
      <c r="Q23" s="12"/>
      <c r="S23" s="29"/>
      <c r="T23" s="29"/>
      <c r="U23" s="29"/>
      <c r="V23" s="3"/>
    </row>
    <row r="24" spans="2:22" ht="14.25">
      <c r="B24" s="30"/>
      <c r="D24" s="5"/>
      <c r="E24" s="5"/>
      <c r="K24" s="10"/>
      <c r="L24" s="10"/>
      <c r="M24" s="10"/>
      <c r="P24" s="3"/>
      <c r="Q24" s="12"/>
      <c r="S24" s="29"/>
      <c r="T24" s="29"/>
      <c r="U24" s="29"/>
      <c r="V24" s="3"/>
    </row>
    <row r="25" spans="2:22" ht="11.25">
      <c r="B25" s="31" t="s">
        <v>24</v>
      </c>
      <c r="K25" s="10"/>
      <c r="L25" s="10"/>
      <c r="M25" s="10"/>
      <c r="V25" s="3"/>
    </row>
    <row r="26" spans="1:22" ht="11.25">
      <c r="A26" s="2" t="s">
        <v>47</v>
      </c>
      <c r="B26" s="7" t="s">
        <v>33</v>
      </c>
      <c r="C26" s="4">
        <f>+VLOOKUP($A26,'[1]31-12-16(1)'!$B$6:$I$128,3,FALSE)</f>
        <v>24574584</v>
      </c>
      <c r="D26" s="4">
        <f>+VLOOKUP($A26,'[1]31-12-16(1)'!$B$6:$I$128,4,FALSE)</f>
        <v>17452482</v>
      </c>
      <c r="E26" s="4">
        <f>+VLOOKUP($A26,'[1]31-12-16(1)'!$B$6:$I$128,5,FALSE)</f>
        <v>193541</v>
      </c>
      <c r="F26" s="4">
        <f>+C26+D26-E26</f>
        <v>41833525</v>
      </c>
      <c r="G26" s="4">
        <v>21262849.86</v>
      </c>
      <c r="H26" s="4">
        <v>18620938.86</v>
      </c>
      <c r="I26" s="4">
        <v>18356307.32</v>
      </c>
      <c r="J26" s="4">
        <v>16098783.47</v>
      </c>
      <c r="K26" s="4">
        <f>+H26-I26</f>
        <v>264631.5399999991</v>
      </c>
      <c r="L26" s="4">
        <f>+F26-G26</f>
        <v>20570675.14</v>
      </c>
      <c r="M26" s="4">
        <f>+I26-J26</f>
        <v>2257523.8499999996</v>
      </c>
      <c r="V26" s="3"/>
    </row>
    <row r="27" spans="2:23" ht="11.25">
      <c r="B27" s="30"/>
      <c r="D27" s="5"/>
      <c r="E27" s="5"/>
      <c r="K27" s="10"/>
      <c r="L27" s="10"/>
      <c r="M27" s="10"/>
      <c r="V27" s="3"/>
      <c r="W27" s="2">
        <f>+V27*1.17</f>
        <v>0</v>
      </c>
    </row>
    <row r="28" spans="2:24" ht="11.25">
      <c r="B28" s="23" t="s">
        <v>34</v>
      </c>
      <c r="K28" s="10"/>
      <c r="L28" s="10"/>
      <c r="M28" s="10"/>
      <c r="W28" s="3">
        <f>+W27+P22</f>
        <v>0</v>
      </c>
      <c r="X28" s="3">
        <f>4926000+W28-V27</f>
        <v>4926000</v>
      </c>
    </row>
    <row r="29" spans="1:13" ht="15" customHeight="1">
      <c r="A29" s="2" t="s">
        <v>48</v>
      </c>
      <c r="B29" s="7" t="s">
        <v>35</v>
      </c>
      <c r="C29" s="4">
        <f>+VLOOKUP($A29,'[1]31-12-16(1)'!$B$6:$I$128,3,FALSE)</f>
        <v>110945158</v>
      </c>
      <c r="D29" s="4">
        <f>+VLOOKUP($A29,'[1]31-12-16(1)'!$B$6:$I$128,4,FALSE)</f>
        <v>109398406.32</v>
      </c>
      <c r="E29" s="4">
        <f>+VLOOKUP($A29,'[1]31-12-16(1)'!$B$6:$I$128,5,FALSE)</f>
        <v>39967761.64</v>
      </c>
      <c r="F29" s="4">
        <f>+C29+D29-E29</f>
        <v>180375802.68</v>
      </c>
      <c r="G29" s="4">
        <v>37563447.48</v>
      </c>
      <c r="H29" s="4">
        <v>27211713.82</v>
      </c>
      <c r="I29" s="4">
        <v>26992548.92</v>
      </c>
      <c r="J29" s="4">
        <v>26992548.92</v>
      </c>
      <c r="K29" s="4">
        <v>219164.9</v>
      </c>
      <c r="L29" s="4">
        <f>+F29-G29</f>
        <v>142812355.20000002</v>
      </c>
      <c r="M29" s="4">
        <f>+I29-J29</f>
        <v>0</v>
      </c>
    </row>
    <row r="30" spans="2:13" ht="15" customHeight="1">
      <c r="B30" s="27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2:13" ht="11.25">
      <c r="B31" s="28" t="s">
        <v>29</v>
      </c>
      <c r="K31" s="10"/>
      <c r="L31" s="10"/>
      <c r="M31" s="10"/>
    </row>
    <row r="32" spans="2:13" ht="11.25">
      <c r="B32" s="23" t="s">
        <v>32</v>
      </c>
      <c r="K32" s="10"/>
      <c r="L32" s="10"/>
      <c r="M32" s="10"/>
    </row>
    <row r="33" spans="1:13" ht="11.25">
      <c r="A33" s="2" t="s">
        <v>49</v>
      </c>
      <c r="B33" s="7" t="s">
        <v>31</v>
      </c>
      <c r="C33" s="4">
        <f>+VLOOKUP($A33,'[1]31-12-16(1)'!$B$6:$I$128,3,FALSE)</f>
        <v>15575160</v>
      </c>
      <c r="D33" s="4">
        <f>+VLOOKUP($A33,'[1]31-12-16(1)'!$B$6:$I$128,4,FALSE)</f>
        <v>8600000</v>
      </c>
      <c r="E33" s="4">
        <f>+VLOOKUP($A33,'[1]31-12-16(1)'!$B$6:$I$128,5,FALSE)</f>
        <v>2000000</v>
      </c>
      <c r="F33" s="4">
        <f>+C33+D33-E33</f>
        <v>22175160</v>
      </c>
      <c r="G33" s="4">
        <f>+VLOOKUP($A33,'[1]31-12-16(2)'!$B$6:$J$119,5,FALSE)</f>
        <v>14972955.85</v>
      </c>
      <c r="H33" s="4">
        <f>+VLOOKUP($A33,'[1]31-12-16(2)'!$B$6:$J$119,6,FALSE)</f>
        <v>14972955.85</v>
      </c>
      <c r="I33" s="4">
        <f>+VLOOKUP($A33,'[1]31-12-16(2)'!$B$6:$J$119,7,FALSE)</f>
        <v>14972955.85</v>
      </c>
      <c r="J33" s="4">
        <f>+VLOOKUP($A33,'[1]31-12-16(2)'!$B$6:$J$119,8,FALSE)</f>
        <v>14972955.85</v>
      </c>
      <c r="K33" s="4">
        <f>+H33-I33</f>
        <v>0</v>
      </c>
      <c r="L33" s="4">
        <f>+F33-G33</f>
        <v>7202204.15</v>
      </c>
      <c r="M33" s="4">
        <f>+I33-J33</f>
        <v>0</v>
      </c>
    </row>
    <row r="34" spans="2:13" ht="11.25">
      <c r="B34" s="30"/>
      <c r="K34" s="10"/>
      <c r="L34" s="10"/>
      <c r="M34" s="10"/>
    </row>
    <row r="35" spans="2:13" ht="11.25">
      <c r="B35" s="23" t="s">
        <v>38</v>
      </c>
      <c r="K35" s="10"/>
      <c r="L35" s="10"/>
      <c r="M35" s="10"/>
    </row>
    <row r="36" spans="2:13" ht="15" customHeight="1">
      <c r="B36" s="7" t="s">
        <v>39</v>
      </c>
      <c r="C36" s="4">
        <f>+'[1]31-12-16(1)'!$D$77+'[1]31-12-16(1)'!$D$88+'[1]31-12-16(1)'!$D$115+'[1]31-12-16(1)'!$D$127</f>
        <v>0</v>
      </c>
      <c r="D36" s="4">
        <f>+'[1]31-12-16(1)'!$E$77+'[1]31-12-16(1)'!$E$88+'[1]31-12-16(1)'!$E$115+'[1]31-12-16(1)'!$E$127</f>
        <v>17404621.92</v>
      </c>
      <c r="E36" s="4">
        <f>+'[1]31-12-16(1)'!$F$77+'[1]31-12-16(1)'!$F$88+'[1]31-12-16(1)'!$F$115+'[1]31-12-16(1)'!$F$127</f>
        <v>8683975.290000001</v>
      </c>
      <c r="F36" s="4">
        <f>+C36+D36-E36</f>
        <v>8720646.63</v>
      </c>
      <c r="G36" s="4">
        <f>+'[1]31-12-16(2)'!$F$68+'[1]31-12-16(2)'!$F$79</f>
        <v>8452437.91</v>
      </c>
      <c r="H36" s="4">
        <f>+'[1]31-12-16(2)'!$G$68+'[1]31-12-16(2)'!$G$79</f>
        <v>8452437.91</v>
      </c>
      <c r="I36" s="4">
        <f>+'[1]31-12-16(2)'!$I$68+'[1]31-12-16(2)'!$I$79</f>
        <v>8452437.91</v>
      </c>
      <c r="J36" s="4">
        <f>+'[1]31-12-16(2)'!$I$68+'[1]31-12-16(2)'!$I$79</f>
        <v>8452437.91</v>
      </c>
      <c r="K36" s="4">
        <f>+H36-I36</f>
        <v>0</v>
      </c>
      <c r="L36" s="4">
        <f>+F36-G36</f>
        <v>268208.72000000067</v>
      </c>
      <c r="M36" s="4">
        <f>+I36-J36</f>
        <v>0</v>
      </c>
    </row>
    <row r="37" spans="2:13" ht="15" customHeight="1">
      <c r="B37" s="27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ht="15" customHeight="1">
      <c r="B38" s="23" t="s">
        <v>41</v>
      </c>
      <c r="K38" s="10"/>
      <c r="L38" s="10"/>
      <c r="M38" s="10"/>
    </row>
    <row r="39" spans="2:13" ht="15" customHeight="1">
      <c r="B39" s="23" t="s">
        <v>41</v>
      </c>
      <c r="C39" s="4">
        <v>0</v>
      </c>
      <c r="D39" s="4">
        <v>0</v>
      </c>
      <c r="E39" s="4">
        <v>0</v>
      </c>
      <c r="F39" s="4">
        <f>+C39+D39-E39</f>
        <v>0</v>
      </c>
      <c r="G39" s="4">
        <v>0</v>
      </c>
      <c r="H39" s="4">
        <v>0</v>
      </c>
      <c r="I39" s="4">
        <v>0</v>
      </c>
      <c r="J39" s="4">
        <v>0</v>
      </c>
      <c r="K39" s="4">
        <f>+$H39-$I39</f>
        <v>0</v>
      </c>
      <c r="L39" s="4">
        <f>$F39-$G39</f>
        <v>0</v>
      </c>
      <c r="M39" s="4">
        <f>$I39-$J39</f>
        <v>0</v>
      </c>
    </row>
    <row r="40" spans="11:13" ht="11.25">
      <c r="K40" s="4">
        <f>+$H40-$I40</f>
        <v>0</v>
      </c>
      <c r="L40" s="4">
        <f>$F40-$G40</f>
        <v>0</v>
      </c>
      <c r="M40" s="4">
        <f>$I40-$J40</f>
        <v>0</v>
      </c>
    </row>
    <row r="41" spans="2:13" ht="25.5" customHeight="1">
      <c r="B41" s="34" t="s">
        <v>22</v>
      </c>
      <c r="C41" s="35">
        <f>SUM(C11:C40)-C13</f>
        <v>328860074</v>
      </c>
      <c r="D41" s="35">
        <f>SUM(D11:D40)-D13</f>
        <v>375759570.91999996</v>
      </c>
      <c r="E41" s="35">
        <f>SUM(E11:E40)-E13</f>
        <v>256558826.73999998</v>
      </c>
      <c r="F41" s="35">
        <f>SUM(F11:F40)-F13</f>
        <v>448060818.17999995</v>
      </c>
      <c r="G41" s="35">
        <f>SUM(G11:G39)</f>
        <v>165162490.42</v>
      </c>
      <c r="H41" s="35">
        <f aca="true" t="shared" si="0" ref="H41:M41">SUM(H11:H39)</f>
        <v>152154708.26</v>
      </c>
      <c r="I41" s="35">
        <f t="shared" si="0"/>
        <v>151631727.34</v>
      </c>
      <c r="J41" s="35">
        <f t="shared" si="0"/>
        <v>141721338.32</v>
      </c>
      <c r="K41" s="35">
        <f t="shared" si="0"/>
        <v>522980.92000000144</v>
      </c>
      <c r="L41" s="35">
        <f t="shared" si="0"/>
        <v>282898327.76000005</v>
      </c>
      <c r="M41" s="35">
        <f t="shared" si="0"/>
        <v>9910389.020000001</v>
      </c>
    </row>
    <row r="42" ht="11.25">
      <c r="L42" s="3"/>
    </row>
    <row r="43" spans="2:13" ht="12.7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2:13" ht="15" customHeight="1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2:13" ht="30" customHeight="1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3:14" ht="11.2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4:5" ht="15">
      <c r="D47" s="26"/>
      <c r="E47" s="26"/>
    </row>
    <row r="48" spans="4:5" ht="15">
      <c r="D48" s="26"/>
      <c r="E48" s="26"/>
    </row>
    <row r="49" spans="4:5" ht="15">
      <c r="D49" s="26"/>
      <c r="E49" s="26"/>
    </row>
    <row r="50" spans="4:6" ht="15">
      <c r="D50" s="26"/>
      <c r="E50" s="26"/>
      <c r="F50" s="26"/>
    </row>
    <row r="51" spans="5:6" ht="15">
      <c r="E51" s="26"/>
      <c r="F51" s="26"/>
    </row>
    <row r="52" spans="5:6" ht="15">
      <c r="E52" s="26"/>
      <c r="F52" s="26"/>
    </row>
    <row r="53" spans="2:6" ht="15">
      <c r="B53" s="26"/>
      <c r="D53" s="26"/>
      <c r="E53" s="26"/>
      <c r="F53" s="26"/>
    </row>
    <row r="54" spans="5:6" ht="15">
      <c r="E54" s="26"/>
      <c r="F54" s="26"/>
    </row>
    <row r="55" spans="5:6" ht="15">
      <c r="E55" s="26"/>
      <c r="F55" s="26"/>
    </row>
    <row r="56" spans="5:6" ht="15">
      <c r="E56" s="26"/>
      <c r="F56" s="26"/>
    </row>
    <row r="58" ht="11.25">
      <c r="F58" s="32"/>
    </row>
  </sheetData>
  <sheetProtection/>
  <mergeCells count="12">
    <mergeCell ref="D6:E6"/>
    <mergeCell ref="B6:B7"/>
    <mergeCell ref="C6:C7"/>
    <mergeCell ref="F6:F7"/>
    <mergeCell ref="B43:M45"/>
    <mergeCell ref="M6:M7"/>
    <mergeCell ref="G6:G7"/>
    <mergeCell ref="H6:H7"/>
    <mergeCell ref="I6:I7"/>
    <mergeCell ref="J6:J7"/>
    <mergeCell ref="K6:K7"/>
    <mergeCell ref="L6:L7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9" scale="74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ajuarez</cp:lastModifiedBy>
  <cp:lastPrinted>2016-11-18T15:06:41Z</cp:lastPrinted>
  <dcterms:created xsi:type="dcterms:W3CDTF">2005-10-26T19:29:53Z</dcterms:created>
  <dcterms:modified xsi:type="dcterms:W3CDTF">2017-02-21T12:42:07Z</dcterms:modified>
  <cp:category/>
  <cp:version/>
  <cp:contentType/>
  <cp:contentStatus/>
</cp:coreProperties>
</file>