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833" activeTab="0"/>
  </bookViews>
  <sheets>
    <sheet name="2016" sheetId="1" r:id="rId1"/>
  </sheets>
  <externalReferences>
    <externalReference r:id="rId4"/>
  </externalReferences>
  <definedNames>
    <definedName name="_xlnm.Print_Area" localSheetId="0">'2016'!$A$1:$I$49</definedName>
  </definedNames>
  <calcPr fullCalcOnLoad="1"/>
</workbook>
</file>

<file path=xl/sharedStrings.xml><?xml version="1.0" encoding="utf-8"?>
<sst xmlns="http://schemas.openxmlformats.org/spreadsheetml/2006/main" count="51" uniqueCount="50">
  <si>
    <t>REPARTICION:</t>
  </si>
  <si>
    <t>NOMENCLADOR:</t>
  </si>
  <si>
    <t>EJERCICIO:</t>
  </si>
  <si>
    <t>TRIMESTRE:</t>
  </si>
  <si>
    <t>PARTIDAS</t>
  </si>
  <si>
    <t>AUMENTOS</t>
  </si>
  <si>
    <t>DISMINUCIONES</t>
  </si>
  <si>
    <t>MODIF. ACUMULADAS 
AL FIN DE CADA TRIMESTRE</t>
  </si>
  <si>
    <t>TOTALES</t>
  </si>
  <si>
    <t>ANEXO 3:</t>
  </si>
  <si>
    <t>DE LA EJECUCION DEL PRESUPUESTO CON RELACION AL CALCULO DE RECURSOS Y 
FINANCIAMIENTO ACUMULADO AL FIN DEL TRIMESTRE E INGRESADO EN EL TRIMESTRE</t>
  </si>
  <si>
    <t>CALCULO ORIGINAL</t>
  </si>
  <si>
    <t>CALCULO 
DEFINITIVO</t>
  </si>
  <si>
    <t>INGRESADO ACUMULADO AL FIN DE CADA TRIMESTRE</t>
  </si>
  <si>
    <t>5=2+3-4</t>
  </si>
  <si>
    <t>DIFERENCIA</t>
  </si>
  <si>
    <t>INGRESADO EN EL TRIMESTRE</t>
  </si>
  <si>
    <t>7=5-6</t>
  </si>
  <si>
    <t>3.14.03</t>
  </si>
  <si>
    <t>UNIDAD COORD. DE PROGRAMAS Y PROYECTOS (DGE)</t>
  </si>
  <si>
    <t>FINACIAMIENTO 102 - PACTO FEDERAL EDUCATIVO</t>
  </si>
  <si>
    <t>FINACIAMIENTO 191 - PROGRAMA MÁS Y MEJOR TRABAJO</t>
  </si>
  <si>
    <t>FINACIAMIENTO OO - REMESAS 
DE ADMINISTRACION CENTRAL</t>
  </si>
  <si>
    <t>FINACIAMIENTO 227 - PROYECTO DE MEJORAMIENTO DE ESCUELAS RURALES</t>
  </si>
  <si>
    <t>INGRESOS POR VENTA DE PLIEGOS LICITATORIOS</t>
  </si>
  <si>
    <t>Remanente de Ejercicios Anteriores  (Rentas Generales)</t>
  </si>
  <si>
    <t>INGRESOS POR VENTA DE PLIEGOS LICITATORIOS PACTO</t>
  </si>
  <si>
    <t>RECURSOS CORRIENTES</t>
  </si>
  <si>
    <t xml:space="preserve"> FINANCIAMIENTO 123 - PLAN DE APOYO A LA EDUCACION INICIAL OBLIGATORIA Y MODALIDADES</t>
  </si>
  <si>
    <t>FINANCIAMIENTO 124 - DIRECCION NACIONAL DE INFRAESTRUCTURA</t>
  </si>
  <si>
    <t>FINANCIAMIENTO 125 - INSTITUTO NACIONAL DE FORMACION DOCENTE</t>
  </si>
  <si>
    <t>FINACIAMIENTO 209 - LEY 26058 I.N.E.T.</t>
  </si>
  <si>
    <t>FINANCIAMIENTO 239 - Prog. De Apoyo a la Politica de Mejoramiento de la Equidad Educativa - PROMEDU</t>
  </si>
  <si>
    <t>RECURSOS DE CAPITAL</t>
  </si>
  <si>
    <t>RECURSOS FIGURATIVOS</t>
  </si>
  <si>
    <t>FINANCIAMIENTO</t>
  </si>
  <si>
    <t>INGRESOS POR DEVOLUCIONES VARIAS PACTO</t>
  </si>
  <si>
    <t>INGRESOS POR DEVOLUCIONES VARIAS PNEO</t>
  </si>
  <si>
    <t>INGRESOS POR DEVOLUCIONES VARIAS INFOD</t>
  </si>
  <si>
    <t>INGRESOS POR DEVOLUCIONES VARIAS INET</t>
  </si>
  <si>
    <t>Remanente de Ejercicios Anteriores PACTO</t>
  </si>
  <si>
    <t>Remanente de Ejercicios Anteriores PNEO</t>
  </si>
  <si>
    <t>Remanente de Ejercicios Anteriores INFRAESTRUCTURA</t>
  </si>
  <si>
    <t>Remanente de Ejercicios Anteriores INFOD</t>
  </si>
  <si>
    <t>Remanente de Ejercicios Anteriores MAS Y MEJOR TRABAJO</t>
  </si>
  <si>
    <t>Remanente de Ejercicios Anteriores INET</t>
  </si>
  <si>
    <t>Remanente de Ejercicios Anteriores PROMER</t>
  </si>
  <si>
    <t>Remanente de Ejercicios Anteriores PROMEDU</t>
  </si>
  <si>
    <t>INGRESOS POR DEVOLUCIONES VARIAS INFRAESTRUCTURA</t>
  </si>
  <si>
    <t>2do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</si>
</sst>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 * #,##0.00_ ;_ * \-#,##0.00_ ;_ * &quot;-&quot;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4" fontId="5" fillId="0" borderId="0" xfId="0" applyNumberFormat="1" applyFont="1" applyFill="1" applyAlignment="1">
      <alignment vertical="center"/>
    </xf>
    <xf numFmtId="4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44" fontId="9" fillId="0" borderId="16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 wrapText="1"/>
    </xf>
    <xf numFmtId="44" fontId="10" fillId="0" borderId="16" xfId="0" applyNumberFormat="1" applyFont="1" applyFill="1" applyBorder="1" applyAlignment="1">
      <alignment vertical="center"/>
    </xf>
    <xf numFmtId="44" fontId="10" fillId="0" borderId="17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44" fontId="10" fillId="0" borderId="18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 wrapText="1"/>
    </xf>
    <xf numFmtId="44" fontId="9" fillId="0" borderId="18" xfId="0" applyNumberFormat="1" applyFont="1" applyFill="1" applyBorder="1" applyAlignment="1">
      <alignment vertical="center"/>
    </xf>
    <xf numFmtId="44" fontId="10" fillId="0" borderId="0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44" fontId="9" fillId="0" borderId="16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44" fontId="10" fillId="0" borderId="15" xfId="0" applyNumberFormat="1" applyFont="1" applyFill="1" applyBorder="1" applyAlignment="1">
      <alignment vertical="center"/>
    </xf>
    <xf numFmtId="4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diciones%20por%20internet\2010\1&#186;%20Trimestre\Anexo%2003%201&#186;t%20CORREGI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</sheetNames>
    <sheetDataSet>
      <sheetData sheetId="0">
        <row r="28">
          <cell r="H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="80" zoomScaleNormal="80" zoomScaleSheetLayoutView="100" workbookViewId="0" topLeftCell="B39">
      <selection activeCell="G46" sqref="G46"/>
    </sheetView>
  </sheetViews>
  <sheetFormatPr defaultColWidth="11.421875" defaultRowHeight="12.75"/>
  <cols>
    <col min="1" max="1" width="29.28125" style="3" customWidth="1"/>
    <col min="2" max="2" width="22.28125" style="3" customWidth="1"/>
    <col min="3" max="3" width="20.8515625" style="3" customWidth="1"/>
    <col min="4" max="4" width="21.00390625" style="3" bestFit="1" customWidth="1"/>
    <col min="5" max="5" width="22.57421875" style="3" bestFit="1" customWidth="1"/>
    <col min="6" max="6" width="21.00390625" style="3" bestFit="1" customWidth="1"/>
    <col min="7" max="7" width="22.57421875" style="3" customWidth="1"/>
    <col min="8" max="8" width="21.00390625" style="3" bestFit="1" customWidth="1"/>
    <col min="9" max="9" width="7.8515625" style="3" customWidth="1"/>
    <col min="10" max="10" width="16.00390625" style="3" customWidth="1"/>
    <col min="11" max="11" width="10.00390625" style="3" customWidth="1"/>
    <col min="12" max="12" width="9.8515625" style="3" customWidth="1"/>
    <col min="13" max="16384" width="11.421875" style="3" customWidth="1"/>
  </cols>
  <sheetData>
    <row r="1" spans="1:11" s="4" customFormat="1" ht="34.5" customHeight="1">
      <c r="A1" s="2" t="s">
        <v>9</v>
      </c>
      <c r="B1" s="41" t="s">
        <v>10</v>
      </c>
      <c r="C1" s="42"/>
      <c r="D1" s="42"/>
      <c r="E1" s="42"/>
      <c r="F1" s="42"/>
      <c r="G1" s="42"/>
      <c r="H1" s="42"/>
      <c r="I1" s="42"/>
      <c r="J1" s="3"/>
      <c r="K1" s="3"/>
    </row>
    <row r="4" spans="1:9" s="10" customFormat="1" ht="12.75">
      <c r="A4" s="5" t="s">
        <v>0</v>
      </c>
      <c r="B4" s="6" t="s">
        <v>19</v>
      </c>
      <c r="C4" s="7"/>
      <c r="D4" s="7"/>
      <c r="E4" s="7"/>
      <c r="F4" s="7" t="s">
        <v>1</v>
      </c>
      <c r="G4" s="8" t="s">
        <v>18</v>
      </c>
      <c r="H4" s="7"/>
      <c r="I4" s="9"/>
    </row>
    <row r="5" spans="1:9" s="10" customFormat="1" ht="12.75">
      <c r="A5" s="11" t="s">
        <v>2</v>
      </c>
      <c r="B5" s="12">
        <v>2016</v>
      </c>
      <c r="C5" s="13"/>
      <c r="D5" s="13"/>
      <c r="E5" s="13" t="s">
        <v>3</v>
      </c>
      <c r="F5" s="14" t="s">
        <v>49</v>
      </c>
      <c r="G5" s="14"/>
      <c r="H5" s="14"/>
      <c r="I5" s="33"/>
    </row>
    <row r="7" spans="1:8" ht="42" customHeight="1">
      <c r="A7" s="45" t="s">
        <v>4</v>
      </c>
      <c r="B7" s="47" t="s">
        <v>11</v>
      </c>
      <c r="C7" s="43" t="s">
        <v>7</v>
      </c>
      <c r="D7" s="44"/>
      <c r="E7" s="47" t="s">
        <v>12</v>
      </c>
      <c r="F7" s="47" t="s">
        <v>13</v>
      </c>
      <c r="G7" s="47" t="s">
        <v>15</v>
      </c>
      <c r="H7" s="47" t="s">
        <v>16</v>
      </c>
    </row>
    <row r="8" spans="1:8" ht="11.25">
      <c r="A8" s="46"/>
      <c r="B8" s="46"/>
      <c r="C8" s="15" t="s">
        <v>5</v>
      </c>
      <c r="D8" s="15" t="s">
        <v>6</v>
      </c>
      <c r="E8" s="46"/>
      <c r="F8" s="46"/>
      <c r="G8" s="46"/>
      <c r="H8" s="46"/>
    </row>
    <row r="9" spans="1:8" s="16" customFormat="1" ht="11.25">
      <c r="A9" s="15">
        <v>1</v>
      </c>
      <c r="B9" s="15">
        <v>2</v>
      </c>
      <c r="C9" s="15">
        <v>3</v>
      </c>
      <c r="D9" s="15">
        <v>4</v>
      </c>
      <c r="E9" s="15" t="s">
        <v>14</v>
      </c>
      <c r="F9" s="15">
        <v>6</v>
      </c>
      <c r="G9" s="15" t="s">
        <v>17</v>
      </c>
      <c r="H9" s="15">
        <v>8</v>
      </c>
    </row>
    <row r="10" ht="11.25">
      <c r="A10" s="1"/>
    </row>
    <row r="11" spans="1:10" s="17" customFormat="1" ht="45" customHeight="1">
      <c r="A11" s="22" t="s">
        <v>27</v>
      </c>
      <c r="B11" s="23">
        <f aca="true" t="shared" si="0" ref="B11:H11">SUM(B12:B27)</f>
        <v>328220000</v>
      </c>
      <c r="C11" s="23">
        <f t="shared" si="0"/>
        <v>500000</v>
      </c>
      <c r="D11" s="23">
        <f t="shared" si="0"/>
        <v>500000</v>
      </c>
      <c r="E11" s="23">
        <f t="shared" si="0"/>
        <v>328220000</v>
      </c>
      <c r="F11" s="23">
        <f t="shared" si="0"/>
        <v>33490587.8</v>
      </c>
      <c r="G11" s="23">
        <f t="shared" si="0"/>
        <v>294729412.2</v>
      </c>
      <c r="H11" s="23">
        <f t="shared" si="0"/>
        <v>20589499.909999996</v>
      </c>
      <c r="J11" s="39"/>
    </row>
    <row r="12" spans="1:8" s="18" customFormat="1" ht="45" customHeight="1">
      <c r="A12" s="24" t="s">
        <v>20</v>
      </c>
      <c r="B12" s="25">
        <v>54500000</v>
      </c>
      <c r="C12" s="25">
        <v>0</v>
      </c>
      <c r="D12" s="25">
        <v>0</v>
      </c>
      <c r="E12" s="25">
        <f>+B12+C12-D12</f>
        <v>54500000</v>
      </c>
      <c r="F12" s="25">
        <v>16403893.91</v>
      </c>
      <c r="G12" s="25">
        <f>+E12-F12</f>
        <v>38096106.09</v>
      </c>
      <c r="H12" s="25">
        <v>13172090</v>
      </c>
    </row>
    <row r="13" spans="1:8" s="18" customFormat="1" ht="51.75" customHeight="1">
      <c r="A13" s="24" t="s">
        <v>28</v>
      </c>
      <c r="B13" s="25">
        <v>40000000</v>
      </c>
      <c r="C13" s="25">
        <v>0</v>
      </c>
      <c r="D13" s="25">
        <v>500000</v>
      </c>
      <c r="E13" s="25">
        <f aca="true" t="shared" si="1" ref="E13:E27">+B13+C13-D13</f>
        <v>39500000</v>
      </c>
      <c r="F13" s="25">
        <v>7671927.98</v>
      </c>
      <c r="G13" s="25">
        <f aca="true" t="shared" si="2" ref="G13:G27">+E13-F13</f>
        <v>31828072.02</v>
      </c>
      <c r="H13" s="25">
        <v>3930332</v>
      </c>
    </row>
    <row r="14" spans="1:8" s="18" customFormat="1" ht="45" customHeight="1">
      <c r="A14" s="24" t="s">
        <v>29</v>
      </c>
      <c r="B14" s="25">
        <v>63120000</v>
      </c>
      <c r="C14" s="25">
        <v>0</v>
      </c>
      <c r="D14" s="25">
        <v>0</v>
      </c>
      <c r="E14" s="25">
        <f t="shared" si="1"/>
        <v>63120000</v>
      </c>
      <c r="F14" s="25">
        <v>5504430.71</v>
      </c>
      <c r="G14" s="25">
        <f t="shared" si="2"/>
        <v>57615569.29</v>
      </c>
      <c r="H14" s="25">
        <v>42050.58</v>
      </c>
    </row>
    <row r="15" spans="1:8" s="18" customFormat="1" ht="45" customHeight="1">
      <c r="A15" s="24" t="s">
        <v>30</v>
      </c>
      <c r="B15" s="25">
        <v>34000000</v>
      </c>
      <c r="C15" s="25">
        <v>0</v>
      </c>
      <c r="D15" s="25">
        <v>0</v>
      </c>
      <c r="E15" s="25">
        <f>+B15+C15-D15</f>
        <v>34000000</v>
      </c>
      <c r="F15" s="25">
        <v>545086.08</v>
      </c>
      <c r="G15" s="25">
        <f>+E15-F15</f>
        <v>33454913.92</v>
      </c>
      <c r="H15" s="25">
        <v>560086.08</v>
      </c>
    </row>
    <row r="16" spans="1:8" s="18" customFormat="1" ht="42.75">
      <c r="A16" s="24" t="s">
        <v>21</v>
      </c>
      <c r="B16" s="25">
        <v>4000000</v>
      </c>
      <c r="C16" s="25">
        <v>0</v>
      </c>
      <c r="D16" s="25">
        <v>0</v>
      </c>
      <c r="E16" s="25">
        <f t="shared" si="1"/>
        <v>4000000</v>
      </c>
      <c r="F16" s="25">
        <v>0</v>
      </c>
      <c r="G16" s="25">
        <f t="shared" si="2"/>
        <v>4000000</v>
      </c>
      <c r="H16" s="25">
        <v>0</v>
      </c>
    </row>
    <row r="17" spans="1:8" s="18" customFormat="1" ht="45" customHeight="1">
      <c r="A17" s="24" t="s">
        <v>31</v>
      </c>
      <c r="B17" s="25">
        <v>110000000</v>
      </c>
      <c r="C17" s="25">
        <v>0</v>
      </c>
      <c r="D17" s="25">
        <v>0</v>
      </c>
      <c r="E17" s="25">
        <f t="shared" si="1"/>
        <v>110000000</v>
      </c>
      <c r="F17" s="25">
        <v>1260800</v>
      </c>
      <c r="G17" s="25">
        <f t="shared" si="2"/>
        <v>108739200</v>
      </c>
      <c r="H17" s="25">
        <v>1260800</v>
      </c>
    </row>
    <row r="18" spans="1:8" s="18" customFormat="1" ht="57">
      <c r="A18" s="24" t="s">
        <v>23</v>
      </c>
      <c r="B18" s="25">
        <v>14800000</v>
      </c>
      <c r="C18" s="25">
        <v>500000</v>
      </c>
      <c r="D18" s="25">
        <v>0</v>
      </c>
      <c r="E18" s="25">
        <f t="shared" si="1"/>
        <v>15300000</v>
      </c>
      <c r="F18" s="25">
        <v>1093910.21</v>
      </c>
      <c r="G18" s="25">
        <f t="shared" si="2"/>
        <v>14206089.79</v>
      </c>
      <c r="H18" s="25">
        <v>991219.2</v>
      </c>
    </row>
    <row r="19" spans="1:8" s="18" customFormat="1" ht="71.25">
      <c r="A19" s="24" t="s">
        <v>32</v>
      </c>
      <c r="B19" s="25">
        <v>7800000</v>
      </c>
      <c r="C19" s="25">
        <v>0</v>
      </c>
      <c r="D19" s="25">
        <v>0</v>
      </c>
      <c r="E19" s="25">
        <f t="shared" si="1"/>
        <v>7800000</v>
      </c>
      <c r="F19" s="25">
        <v>0</v>
      </c>
      <c r="G19" s="25">
        <f t="shared" si="2"/>
        <v>7800000</v>
      </c>
      <c r="H19" s="25">
        <v>0</v>
      </c>
    </row>
    <row r="20" spans="1:8" s="18" customFormat="1" ht="42.75">
      <c r="A20" s="24" t="s">
        <v>21</v>
      </c>
      <c r="B20" s="25">
        <v>0</v>
      </c>
      <c r="C20" s="25">
        <v>0</v>
      </c>
      <c r="D20" s="25">
        <v>0</v>
      </c>
      <c r="E20" s="25">
        <f t="shared" si="1"/>
        <v>0</v>
      </c>
      <c r="F20" s="25">
        <v>840656.79</v>
      </c>
      <c r="G20" s="25">
        <f t="shared" si="2"/>
        <v>-840656.79</v>
      </c>
      <c r="H20" s="25">
        <v>559074</v>
      </c>
    </row>
    <row r="21" spans="1:8" s="18" customFormat="1" ht="28.5">
      <c r="A21" s="24" t="s">
        <v>24</v>
      </c>
      <c r="B21" s="25">
        <v>0</v>
      </c>
      <c r="C21" s="25">
        <v>0</v>
      </c>
      <c r="D21" s="25">
        <v>0</v>
      </c>
      <c r="E21" s="25">
        <f t="shared" si="1"/>
        <v>0</v>
      </c>
      <c r="F21" s="25">
        <v>0</v>
      </c>
      <c r="G21" s="25">
        <f t="shared" si="2"/>
        <v>0</v>
      </c>
      <c r="H21" s="25">
        <f>+F21</f>
        <v>0</v>
      </c>
    </row>
    <row r="22" spans="1:8" s="18" customFormat="1" ht="45" customHeight="1">
      <c r="A22" s="24" t="s">
        <v>26</v>
      </c>
      <c r="B22" s="25">
        <v>0</v>
      </c>
      <c r="C22" s="25"/>
      <c r="D22" s="25"/>
      <c r="E22" s="25">
        <f t="shared" si="1"/>
        <v>0</v>
      </c>
      <c r="F22" s="25">
        <v>350</v>
      </c>
      <c r="G22" s="25">
        <f t="shared" si="2"/>
        <v>-350</v>
      </c>
      <c r="H22" s="25">
        <v>350</v>
      </c>
    </row>
    <row r="23" spans="1:8" s="18" customFormat="1" ht="45" customHeight="1">
      <c r="A23" s="24" t="s">
        <v>36</v>
      </c>
      <c r="B23" s="25">
        <v>0</v>
      </c>
      <c r="C23" s="25">
        <v>0</v>
      </c>
      <c r="D23" s="25">
        <v>0</v>
      </c>
      <c r="E23" s="25">
        <f t="shared" si="1"/>
        <v>0</v>
      </c>
      <c r="F23" s="25">
        <v>3000</v>
      </c>
      <c r="G23" s="25">
        <f t="shared" si="2"/>
        <v>-3000</v>
      </c>
      <c r="H23" s="25">
        <v>3000</v>
      </c>
    </row>
    <row r="24" spans="1:8" s="18" customFormat="1" ht="45" customHeight="1">
      <c r="A24" s="24" t="s">
        <v>37</v>
      </c>
      <c r="B24" s="25">
        <v>0</v>
      </c>
      <c r="C24" s="25">
        <v>0</v>
      </c>
      <c r="D24" s="25">
        <v>0</v>
      </c>
      <c r="E24" s="25">
        <f t="shared" si="1"/>
        <v>0</v>
      </c>
      <c r="F24" s="25">
        <v>4073.5</v>
      </c>
      <c r="G24" s="25">
        <f t="shared" si="2"/>
        <v>-4073.5</v>
      </c>
      <c r="H24" s="25">
        <v>571.5</v>
      </c>
    </row>
    <row r="25" spans="1:8" s="18" customFormat="1" ht="45" customHeight="1">
      <c r="A25" s="24" t="s">
        <v>48</v>
      </c>
      <c r="B25" s="25">
        <v>0</v>
      </c>
      <c r="C25" s="25">
        <v>0</v>
      </c>
      <c r="D25" s="25">
        <v>0</v>
      </c>
      <c r="E25" s="25">
        <f t="shared" si="1"/>
        <v>0</v>
      </c>
      <c r="F25" s="25">
        <v>0</v>
      </c>
      <c r="G25" s="25">
        <f t="shared" si="2"/>
        <v>0</v>
      </c>
      <c r="H25" s="25">
        <v>0</v>
      </c>
    </row>
    <row r="26" spans="1:8" s="18" customFormat="1" ht="45" customHeight="1">
      <c r="A26" s="24" t="s">
        <v>38</v>
      </c>
      <c r="B26" s="25">
        <v>0</v>
      </c>
      <c r="C26" s="25">
        <v>0</v>
      </c>
      <c r="D26" s="25">
        <v>0</v>
      </c>
      <c r="E26" s="25">
        <f t="shared" si="1"/>
        <v>0</v>
      </c>
      <c r="F26" s="25">
        <v>13000</v>
      </c>
      <c r="G26" s="25">
        <f t="shared" si="2"/>
        <v>-13000</v>
      </c>
      <c r="H26" s="25">
        <v>0</v>
      </c>
    </row>
    <row r="27" spans="1:8" s="18" customFormat="1" ht="45" customHeight="1">
      <c r="A27" s="24" t="s">
        <v>39</v>
      </c>
      <c r="B27" s="25">
        <v>0</v>
      </c>
      <c r="C27" s="25">
        <v>0</v>
      </c>
      <c r="D27" s="25">
        <v>0</v>
      </c>
      <c r="E27" s="25">
        <f t="shared" si="1"/>
        <v>0</v>
      </c>
      <c r="F27" s="25">
        <v>149458.62</v>
      </c>
      <c r="G27" s="25">
        <f t="shared" si="2"/>
        <v>-149458.62</v>
      </c>
      <c r="H27" s="25">
        <v>69926.55</v>
      </c>
    </row>
    <row r="28" spans="1:8" s="18" customFormat="1" ht="14.25">
      <c r="A28" s="27"/>
      <c r="B28" s="28"/>
      <c r="C28" s="28"/>
      <c r="D28" s="28"/>
      <c r="E28" s="28"/>
      <c r="F28" s="28"/>
      <c r="G28" s="28"/>
      <c r="H28" s="28"/>
    </row>
    <row r="29" spans="1:8" s="17" customFormat="1" ht="45" customHeight="1">
      <c r="A29" s="22" t="s">
        <v>33</v>
      </c>
      <c r="B29" s="23">
        <f>SUM(B30)</f>
        <v>0</v>
      </c>
      <c r="C29" s="23">
        <f aca="true" t="shared" si="3" ref="C29:H29">SUM(C30)</f>
        <v>0</v>
      </c>
      <c r="D29" s="23">
        <f t="shared" si="3"/>
        <v>0</v>
      </c>
      <c r="E29" s="23">
        <f t="shared" si="3"/>
        <v>0</v>
      </c>
      <c r="F29" s="23">
        <f t="shared" si="3"/>
        <v>0</v>
      </c>
      <c r="G29" s="23">
        <f t="shared" si="3"/>
        <v>0</v>
      </c>
      <c r="H29" s="23">
        <f t="shared" si="3"/>
        <v>0</v>
      </c>
    </row>
    <row r="30" spans="1:10" s="18" customFormat="1" ht="45" customHeight="1">
      <c r="A30" s="24"/>
      <c r="B30" s="25">
        <v>0</v>
      </c>
      <c r="C30" s="25">
        <v>0</v>
      </c>
      <c r="D30" s="25">
        <v>0</v>
      </c>
      <c r="E30" s="25">
        <f>+B30+C30-D30</f>
        <v>0</v>
      </c>
      <c r="F30" s="25">
        <v>0</v>
      </c>
      <c r="G30" s="25">
        <f>+E30-F30</f>
        <v>0</v>
      </c>
      <c r="H30" s="25">
        <f>+F30-'[1]2010'!$H$28</f>
        <v>0</v>
      </c>
      <c r="I30" s="19"/>
      <c r="J30" s="19"/>
    </row>
    <row r="31" spans="1:8" s="17" customFormat="1" ht="14.25">
      <c r="A31" s="29"/>
      <c r="B31" s="30"/>
      <c r="C31" s="30"/>
      <c r="D31" s="30"/>
      <c r="E31" s="30"/>
      <c r="F31" s="30"/>
      <c r="G31" s="30"/>
      <c r="H31" s="30"/>
    </row>
    <row r="32" spans="1:8" s="17" customFormat="1" ht="45" customHeight="1">
      <c r="A32" s="22" t="s">
        <v>34</v>
      </c>
      <c r="B32" s="23">
        <f aca="true" t="shared" si="4" ref="B32:H32">SUM(B33)</f>
        <v>640074</v>
      </c>
      <c r="C32" s="23">
        <f t="shared" si="4"/>
        <v>0</v>
      </c>
      <c r="D32" s="23">
        <f t="shared" si="4"/>
        <v>0</v>
      </c>
      <c r="E32" s="23">
        <f t="shared" si="4"/>
        <v>640074</v>
      </c>
      <c r="F32" s="23">
        <f t="shared" si="4"/>
        <v>251984.45</v>
      </c>
      <c r="G32" s="23">
        <f t="shared" si="4"/>
        <v>388089.55</v>
      </c>
      <c r="H32" s="23">
        <f t="shared" si="4"/>
        <v>190213.09</v>
      </c>
    </row>
    <row r="33" spans="1:10" s="18" customFormat="1" ht="57">
      <c r="A33" s="24" t="s">
        <v>22</v>
      </c>
      <c r="B33" s="25">
        <v>640074</v>
      </c>
      <c r="C33" s="25">
        <v>0</v>
      </c>
      <c r="D33" s="25">
        <v>0</v>
      </c>
      <c r="E33" s="25">
        <f>+B33+C33-D33</f>
        <v>640074</v>
      </c>
      <c r="F33" s="25">
        <v>251984.45</v>
      </c>
      <c r="G33" s="25">
        <f>+E33-F33</f>
        <v>388089.55</v>
      </c>
      <c r="H33" s="25">
        <v>190213.09</v>
      </c>
      <c r="I33" s="19"/>
      <c r="J33" s="19"/>
    </row>
    <row r="34" spans="1:8" s="18" customFormat="1" ht="14.25">
      <c r="A34" s="27"/>
      <c r="B34" s="28"/>
      <c r="C34" s="28"/>
      <c r="D34" s="28"/>
      <c r="E34" s="28"/>
      <c r="F34" s="28"/>
      <c r="G34" s="28"/>
      <c r="H34" s="28"/>
    </row>
    <row r="35" spans="1:8" s="17" customFormat="1" ht="45" customHeight="1">
      <c r="A35" s="22" t="s">
        <v>35</v>
      </c>
      <c r="B35" s="23">
        <f>SUM(B37:B44)</f>
        <v>0</v>
      </c>
      <c r="C35" s="23">
        <f>SUM(C36:C44)</f>
        <v>0</v>
      </c>
      <c r="D35" s="23">
        <f>SUM(D36:D44)</f>
        <v>0</v>
      </c>
      <c r="E35" s="23">
        <f>SUM(E37:E44)</f>
        <v>0</v>
      </c>
      <c r="F35" s="23">
        <f>SUM(F37:F37)</f>
        <v>0</v>
      </c>
      <c r="G35" s="23">
        <f>SUM(G37:G44)</f>
        <v>0</v>
      </c>
      <c r="H35" s="23">
        <f>SUM(H37:H37)</f>
        <v>0</v>
      </c>
    </row>
    <row r="36" spans="1:8" ht="45" customHeight="1">
      <c r="A36" s="24" t="s">
        <v>25</v>
      </c>
      <c r="B36" s="25">
        <v>0</v>
      </c>
      <c r="C36" s="25"/>
      <c r="D36" s="25">
        <v>0</v>
      </c>
      <c r="E36" s="25">
        <f>+B36+C36-D36</f>
        <v>0</v>
      </c>
      <c r="F36" s="25">
        <v>0</v>
      </c>
      <c r="G36" s="25">
        <f>+E36-F36</f>
        <v>0</v>
      </c>
      <c r="H36" s="26">
        <v>0</v>
      </c>
    </row>
    <row r="37" spans="1:8" s="18" customFormat="1" ht="45" customHeight="1">
      <c r="A37" s="24" t="s">
        <v>40</v>
      </c>
      <c r="B37" s="25">
        <v>0</v>
      </c>
      <c r="C37" s="25">
        <v>0</v>
      </c>
      <c r="D37" s="25">
        <v>0</v>
      </c>
      <c r="E37" s="25">
        <f>+B37+C37-D37</f>
        <v>0</v>
      </c>
      <c r="F37" s="25">
        <v>0</v>
      </c>
      <c r="G37" s="25">
        <f>+E37-F37</f>
        <v>0</v>
      </c>
      <c r="H37" s="25">
        <v>0</v>
      </c>
    </row>
    <row r="38" spans="1:8" s="18" customFormat="1" ht="45" customHeight="1">
      <c r="A38" s="24" t="s">
        <v>41</v>
      </c>
      <c r="B38" s="25">
        <v>0</v>
      </c>
      <c r="C38" s="25">
        <v>0</v>
      </c>
      <c r="D38" s="25">
        <v>0</v>
      </c>
      <c r="E38" s="25">
        <f aca="true" t="shared" si="5" ref="E38:E44">+B38+C38-D38</f>
        <v>0</v>
      </c>
      <c r="F38" s="25">
        <v>0</v>
      </c>
      <c r="G38" s="25">
        <f aca="true" t="shared" si="6" ref="G38:G44">+E38-F38</f>
        <v>0</v>
      </c>
      <c r="H38" s="25">
        <v>0</v>
      </c>
    </row>
    <row r="39" spans="1:8" s="18" customFormat="1" ht="45" customHeight="1">
      <c r="A39" s="24" t="s">
        <v>42</v>
      </c>
      <c r="B39" s="25">
        <v>0</v>
      </c>
      <c r="C39" s="25">
        <v>0</v>
      </c>
      <c r="D39" s="25">
        <v>0</v>
      </c>
      <c r="E39" s="25">
        <f t="shared" si="5"/>
        <v>0</v>
      </c>
      <c r="F39" s="25">
        <v>0</v>
      </c>
      <c r="G39" s="25">
        <f t="shared" si="6"/>
        <v>0</v>
      </c>
      <c r="H39" s="25">
        <v>0</v>
      </c>
    </row>
    <row r="40" spans="1:8" s="18" customFormat="1" ht="45" customHeight="1">
      <c r="A40" s="24" t="s">
        <v>43</v>
      </c>
      <c r="B40" s="25">
        <v>0</v>
      </c>
      <c r="C40" s="25">
        <v>0</v>
      </c>
      <c r="D40" s="25">
        <v>0</v>
      </c>
      <c r="E40" s="25">
        <f t="shared" si="5"/>
        <v>0</v>
      </c>
      <c r="F40" s="25">
        <v>0</v>
      </c>
      <c r="G40" s="25">
        <f t="shared" si="6"/>
        <v>0</v>
      </c>
      <c r="H40" s="25">
        <v>0</v>
      </c>
    </row>
    <row r="41" spans="1:8" s="18" customFormat="1" ht="45" customHeight="1">
      <c r="A41" s="24" t="s">
        <v>44</v>
      </c>
      <c r="B41" s="25">
        <v>0</v>
      </c>
      <c r="C41" s="25">
        <v>0</v>
      </c>
      <c r="D41" s="25">
        <v>0</v>
      </c>
      <c r="E41" s="25">
        <f t="shared" si="5"/>
        <v>0</v>
      </c>
      <c r="F41" s="25">
        <v>0</v>
      </c>
      <c r="G41" s="25">
        <f t="shared" si="6"/>
        <v>0</v>
      </c>
      <c r="H41" s="25">
        <v>0</v>
      </c>
    </row>
    <row r="42" spans="1:8" s="18" customFormat="1" ht="45" customHeight="1">
      <c r="A42" s="24" t="s">
        <v>45</v>
      </c>
      <c r="B42" s="25">
        <v>0</v>
      </c>
      <c r="C42" s="25">
        <v>0</v>
      </c>
      <c r="D42" s="25">
        <v>0</v>
      </c>
      <c r="E42" s="25">
        <f t="shared" si="5"/>
        <v>0</v>
      </c>
      <c r="F42" s="25">
        <v>0</v>
      </c>
      <c r="G42" s="25">
        <f t="shared" si="6"/>
        <v>0</v>
      </c>
      <c r="H42" s="25">
        <v>0</v>
      </c>
    </row>
    <row r="43" spans="1:8" s="18" customFormat="1" ht="45" customHeight="1">
      <c r="A43" s="24" t="s">
        <v>46</v>
      </c>
      <c r="B43" s="25">
        <v>0</v>
      </c>
      <c r="C43" s="25">
        <v>0</v>
      </c>
      <c r="D43" s="25">
        <v>0</v>
      </c>
      <c r="E43" s="25">
        <f t="shared" si="5"/>
        <v>0</v>
      </c>
      <c r="F43" s="25">
        <v>0</v>
      </c>
      <c r="G43" s="25">
        <f t="shared" si="6"/>
        <v>0</v>
      </c>
      <c r="H43" s="25">
        <v>0</v>
      </c>
    </row>
    <row r="44" spans="1:8" s="18" customFormat="1" ht="45" customHeight="1">
      <c r="A44" s="24" t="s">
        <v>47</v>
      </c>
      <c r="B44" s="25">
        <v>0</v>
      </c>
      <c r="C44" s="25">
        <v>0</v>
      </c>
      <c r="D44" s="25">
        <v>0</v>
      </c>
      <c r="E44" s="25">
        <f t="shared" si="5"/>
        <v>0</v>
      </c>
      <c r="F44" s="25">
        <v>0</v>
      </c>
      <c r="G44" s="25">
        <f t="shared" si="6"/>
        <v>0</v>
      </c>
      <c r="H44" s="25">
        <v>0</v>
      </c>
    </row>
    <row r="45" spans="1:8" ht="14.25">
      <c r="A45" s="34"/>
      <c r="B45" s="38"/>
      <c r="C45" s="38"/>
      <c r="D45" s="38"/>
      <c r="E45" s="31"/>
      <c r="F45" s="31"/>
      <c r="G45" s="31"/>
      <c r="H45" s="31"/>
    </row>
    <row r="46" spans="1:10" ht="25.5" customHeight="1">
      <c r="A46" s="35" t="s">
        <v>8</v>
      </c>
      <c r="B46" s="36">
        <f aca="true" t="shared" si="7" ref="B46:H46">+B11+B29+B32+B35</f>
        <v>328860074</v>
      </c>
      <c r="C46" s="36">
        <f>+C11+C29+C32+C35</f>
        <v>500000</v>
      </c>
      <c r="D46" s="36">
        <f>+D11+D29+D32+D35</f>
        <v>500000</v>
      </c>
      <c r="E46" s="36">
        <f t="shared" si="7"/>
        <v>328860074</v>
      </c>
      <c r="F46" s="36">
        <f t="shared" si="7"/>
        <v>33742572.25</v>
      </c>
      <c r="G46" s="36">
        <f t="shared" si="7"/>
        <v>295117501.75</v>
      </c>
      <c r="H46" s="36">
        <f t="shared" si="7"/>
        <v>20779712.999999996</v>
      </c>
      <c r="J46" s="20"/>
    </row>
    <row r="47" spans="1:8" s="32" customFormat="1" ht="15">
      <c r="A47" s="37"/>
      <c r="B47" s="37"/>
      <c r="C47" s="37"/>
      <c r="D47" s="37"/>
      <c r="E47" s="37"/>
      <c r="F47" s="37"/>
      <c r="G47" s="37"/>
      <c r="H47" s="37"/>
    </row>
    <row r="48" spans="1:8" s="32" customFormat="1" ht="15">
      <c r="A48" s="40"/>
      <c r="B48" s="40"/>
      <c r="C48" s="40"/>
      <c r="D48" s="40"/>
      <c r="E48" s="40"/>
      <c r="F48" s="40"/>
      <c r="G48" s="40"/>
      <c r="H48" s="40"/>
    </row>
    <row r="49" spans="1:8" ht="11.25">
      <c r="A49" s="40"/>
      <c r="B49" s="40"/>
      <c r="C49" s="40"/>
      <c r="D49" s="40"/>
      <c r="E49" s="40"/>
      <c r="F49" s="40"/>
      <c r="G49" s="40"/>
      <c r="H49" s="40"/>
    </row>
    <row r="50" spans="1:8" ht="11.25">
      <c r="A50" s="40"/>
      <c r="B50" s="40"/>
      <c r="C50" s="40"/>
      <c r="D50" s="40"/>
      <c r="E50" s="40"/>
      <c r="F50" s="40"/>
      <c r="G50" s="40"/>
      <c r="H50" s="40"/>
    </row>
    <row r="51" spans="1:8" ht="11.25">
      <c r="A51" s="40"/>
      <c r="B51" s="40"/>
      <c r="C51" s="40"/>
      <c r="D51" s="40"/>
      <c r="E51" s="40"/>
      <c r="F51" s="40"/>
      <c r="G51" s="40"/>
      <c r="H51" s="40"/>
    </row>
    <row r="52" spans="1:8" ht="12.75" customHeight="1">
      <c r="A52" s="40"/>
      <c r="B52" s="40"/>
      <c r="C52" s="40"/>
      <c r="D52" s="40"/>
      <c r="E52" s="40"/>
      <c r="F52" s="40"/>
      <c r="G52" s="40"/>
      <c r="H52" s="40"/>
    </row>
    <row r="55" ht="11.25">
      <c r="H55" s="21"/>
    </row>
  </sheetData>
  <sheetProtection/>
  <mergeCells count="9">
    <mergeCell ref="A48:H52"/>
    <mergeCell ref="B1:I1"/>
    <mergeCell ref="C7:D7"/>
    <mergeCell ref="A7:A8"/>
    <mergeCell ref="B7:B8"/>
    <mergeCell ref="E7:E8"/>
    <mergeCell ref="F7:F8"/>
    <mergeCell ref="G7:G8"/>
    <mergeCell ref="H7:H8"/>
  </mergeCells>
  <printOptions horizontalCentered="1"/>
  <pageMargins left="0" right="0" top="1.3779527559055118" bottom="0" header="0.3937007874015748" footer="0"/>
  <pageSetup horizontalDpi="300" verticalDpi="300" orientation="portrait" paperSize="9" scale="54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UCPP</cp:lastModifiedBy>
  <cp:lastPrinted>2016-06-28T13:58:02Z</cp:lastPrinted>
  <dcterms:created xsi:type="dcterms:W3CDTF">2005-10-26T19:29:53Z</dcterms:created>
  <dcterms:modified xsi:type="dcterms:W3CDTF">2016-08-17T13:06:33Z</dcterms:modified>
  <cp:category/>
  <cp:version/>
  <cp:contentType/>
  <cp:contentStatus/>
</cp:coreProperties>
</file>