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'2017'!$B$1:$M$45</definedName>
  </definedNames>
  <calcPr fullCalcOnLoad="1"/>
</workbook>
</file>

<file path=xl/sharedStrings.xml><?xml version="1.0" encoding="utf-8"?>
<sst xmlns="http://schemas.openxmlformats.org/spreadsheetml/2006/main" count="61" uniqueCount="54">
  <si>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</si>
  <si>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</si>
  <si>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</si>
  <si>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</si>
  <si>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</si>
  <si>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</si>
  <si>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</si>
  <si>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</si>
  <si>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</si>
  <si>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</si>
  <si>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</si>
  <si>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</si>
  <si>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</si>
  <si>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</si>
  <si>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</si>
  <si>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</si>
  <si>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</si>
  <si>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</si>
  <si>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</si>
  <si>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</si>
  <si>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</si>
  <si>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</si>
  <si>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</si>
  <si>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</si>
  <si>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</si>
  <si>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</si>
  <si>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</si>
  <si>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</si>
  <si>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</si>
  <si>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</si>
  <si>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</si>
  <si>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</si>
  <si>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</si>
  <si>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</si>
  <si>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</si>
  <si>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</si>
  <si>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</si>
  <si>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</si>
  <si>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</si>
  <si>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</si>
  <si>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</si>
  <si>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</si>
  <si>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</si>
  <si>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</si>
  <si>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</si>
  <si>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</si>
  <si>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</si>
  <si>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</si>
  <si>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</si>
  <si>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</si>
  <si>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</si>
  <si>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</si>
  <si>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</si>
  <si>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3ro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</si>
</sst>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4" fontId="5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left" indent="2"/>
    </xf>
    <xf numFmtId="44" fontId="5" fillId="0" borderId="17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4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2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  <sheetName val="30-06-17 (1)"/>
      <sheetName val="30-06-17 (2)"/>
      <sheetName val="ejec2dotrim"/>
      <sheetName val="30-09-17 (1)"/>
      <sheetName val="30-09-17 (2)"/>
      <sheetName val="ejec 3er trim"/>
    </sheetNames>
    <sheetDataSet>
      <sheetData sheetId="3">
        <row r="123">
          <cell r="E123">
            <v>104163.72000000002</v>
          </cell>
        </row>
      </sheetData>
      <sheetData sheetId="6">
        <row r="17">
          <cell r="B17" t="str">
            <v>Total 41201</v>
          </cell>
          <cell r="D17">
            <v>14219048</v>
          </cell>
          <cell r="E17">
            <v>5400000</v>
          </cell>
          <cell r="F17">
            <v>3700000</v>
          </cell>
          <cell r="G17">
            <v>15919048</v>
          </cell>
          <cell r="H17">
            <v>1905559.6</v>
          </cell>
          <cell r="I17">
            <v>14013488.4</v>
          </cell>
        </row>
        <row r="18">
          <cell r="B18">
            <v>41301</v>
          </cell>
          <cell r="C18">
            <v>124</v>
          </cell>
          <cell r="D18">
            <v>620156</v>
          </cell>
          <cell r="E18">
            <v>0</v>
          </cell>
          <cell r="F18">
            <v>0</v>
          </cell>
          <cell r="G18">
            <v>620156</v>
          </cell>
          <cell r="H18">
            <v>0</v>
          </cell>
          <cell r="I18">
            <v>620156</v>
          </cell>
        </row>
        <row r="19">
          <cell r="B19">
            <v>41301</v>
          </cell>
          <cell r="C19">
            <v>102</v>
          </cell>
          <cell r="D19">
            <v>16625000</v>
          </cell>
          <cell r="E19">
            <v>0</v>
          </cell>
          <cell r="F19">
            <v>0</v>
          </cell>
          <cell r="G19">
            <v>16625000</v>
          </cell>
          <cell r="H19">
            <v>3325000</v>
          </cell>
          <cell r="I19">
            <v>13300000</v>
          </cell>
        </row>
        <row r="20">
          <cell r="B20">
            <v>41301</v>
          </cell>
          <cell r="C20">
            <v>123</v>
          </cell>
          <cell r="D20">
            <v>15900000</v>
          </cell>
          <cell r="E20">
            <v>18500000</v>
          </cell>
          <cell r="F20">
            <v>0</v>
          </cell>
          <cell r="G20">
            <v>34400000</v>
          </cell>
          <cell r="H20">
            <v>900000</v>
          </cell>
          <cell r="I20">
            <v>33500000</v>
          </cell>
        </row>
        <row r="21">
          <cell r="B21">
            <v>41301</v>
          </cell>
          <cell r="C21">
            <v>102</v>
          </cell>
          <cell r="D21">
            <v>6650000</v>
          </cell>
          <cell r="E21">
            <v>0</v>
          </cell>
          <cell r="F21">
            <v>0</v>
          </cell>
          <cell r="G21">
            <v>6650000</v>
          </cell>
          <cell r="H21">
            <v>1330000</v>
          </cell>
          <cell r="I21">
            <v>5320000</v>
          </cell>
        </row>
        <row r="22">
          <cell r="B22">
            <v>41301</v>
          </cell>
          <cell r="C22">
            <v>191</v>
          </cell>
          <cell r="D22">
            <v>1069700</v>
          </cell>
          <cell r="E22">
            <v>0</v>
          </cell>
          <cell r="F22">
            <v>0</v>
          </cell>
          <cell r="G22">
            <v>1069700</v>
          </cell>
          <cell r="H22">
            <v>213940</v>
          </cell>
          <cell r="I22">
            <v>855760</v>
          </cell>
        </row>
        <row r="23">
          <cell r="B23">
            <v>41301</v>
          </cell>
          <cell r="C23">
            <v>209</v>
          </cell>
          <cell r="D23">
            <v>3518437</v>
          </cell>
          <cell r="E23">
            <v>8870937</v>
          </cell>
          <cell r="F23">
            <v>0</v>
          </cell>
          <cell r="G23">
            <v>12389374</v>
          </cell>
          <cell r="H23">
            <v>703687.4</v>
          </cell>
          <cell r="I23">
            <v>11685686.6</v>
          </cell>
        </row>
        <row r="24">
          <cell r="B24">
            <v>41301</v>
          </cell>
          <cell r="C24">
            <v>102</v>
          </cell>
          <cell r="D24">
            <v>3325000</v>
          </cell>
          <cell r="E24">
            <v>0</v>
          </cell>
          <cell r="F24">
            <v>0</v>
          </cell>
          <cell r="G24">
            <v>3325000</v>
          </cell>
          <cell r="H24">
            <v>665000</v>
          </cell>
          <cell r="I24">
            <v>2660000</v>
          </cell>
        </row>
        <row r="25">
          <cell r="B25">
            <v>41301</v>
          </cell>
          <cell r="C25">
            <v>227</v>
          </cell>
          <cell r="D25">
            <v>3003000</v>
          </cell>
          <cell r="E25">
            <v>0</v>
          </cell>
          <cell r="F25">
            <v>0</v>
          </cell>
          <cell r="G25">
            <v>3003000</v>
          </cell>
          <cell r="H25">
            <v>600600</v>
          </cell>
          <cell r="I25">
            <v>2402400</v>
          </cell>
        </row>
        <row r="26">
          <cell r="B26">
            <v>41301</v>
          </cell>
          <cell r="C26">
            <v>125</v>
          </cell>
          <cell r="D26">
            <v>8848000</v>
          </cell>
          <cell r="E26">
            <v>0</v>
          </cell>
          <cell r="F26">
            <v>0</v>
          </cell>
          <cell r="G26">
            <v>8848000</v>
          </cell>
          <cell r="H26">
            <v>1769600</v>
          </cell>
          <cell r="I26">
            <v>7078400</v>
          </cell>
        </row>
        <row r="27">
          <cell r="B27">
            <v>41301</v>
          </cell>
          <cell r="C27">
            <v>0</v>
          </cell>
          <cell r="D27">
            <v>434829</v>
          </cell>
          <cell r="E27">
            <v>0</v>
          </cell>
          <cell r="F27">
            <v>0</v>
          </cell>
          <cell r="G27">
            <v>434829</v>
          </cell>
          <cell r="H27">
            <v>86965.8</v>
          </cell>
          <cell r="I27">
            <v>347863.2</v>
          </cell>
        </row>
        <row r="28">
          <cell r="B28" t="str">
            <v>Total 41301</v>
          </cell>
          <cell r="D28">
            <v>59994122</v>
          </cell>
          <cell r="E28">
            <v>27370937</v>
          </cell>
          <cell r="F28">
            <v>0</v>
          </cell>
          <cell r="G28">
            <v>87365059</v>
          </cell>
          <cell r="H28">
            <v>9594793.200000001</v>
          </cell>
          <cell r="I28">
            <v>77770265.8</v>
          </cell>
        </row>
        <row r="29">
          <cell r="B29">
            <v>41305</v>
          </cell>
          <cell r="C29">
            <v>124</v>
          </cell>
          <cell r="D29">
            <v>2480625</v>
          </cell>
          <cell r="E29">
            <v>0</v>
          </cell>
          <cell r="F29">
            <v>0</v>
          </cell>
          <cell r="G29">
            <v>2480625</v>
          </cell>
          <cell r="H29">
            <v>1947592</v>
          </cell>
          <cell r="I29">
            <v>533033</v>
          </cell>
        </row>
        <row r="30">
          <cell r="B30">
            <v>41305</v>
          </cell>
          <cell r="C30">
            <v>102</v>
          </cell>
          <cell r="D30">
            <v>9475000</v>
          </cell>
          <cell r="E30">
            <v>0</v>
          </cell>
          <cell r="F30">
            <v>0</v>
          </cell>
          <cell r="G30">
            <v>9475000</v>
          </cell>
          <cell r="H30">
            <v>4651358</v>
          </cell>
          <cell r="I30">
            <v>4823642</v>
          </cell>
        </row>
        <row r="31">
          <cell r="B31">
            <v>41305</v>
          </cell>
          <cell r="C31">
            <v>123</v>
          </cell>
          <cell r="D31">
            <v>9875000</v>
          </cell>
          <cell r="E31">
            <v>3701240.36</v>
          </cell>
          <cell r="F31">
            <v>0</v>
          </cell>
          <cell r="G31">
            <v>13576240.36</v>
          </cell>
          <cell r="H31">
            <v>877729</v>
          </cell>
          <cell r="I31">
            <v>12698511.36</v>
          </cell>
        </row>
        <row r="32">
          <cell r="B32">
            <v>41305</v>
          </cell>
          <cell r="C32">
            <v>191</v>
          </cell>
          <cell r="D32">
            <v>3321700</v>
          </cell>
          <cell r="E32">
            <v>0</v>
          </cell>
          <cell r="F32">
            <v>0</v>
          </cell>
          <cell r="G32">
            <v>3321700</v>
          </cell>
          <cell r="H32">
            <v>2947518</v>
          </cell>
          <cell r="I32">
            <v>374182</v>
          </cell>
        </row>
        <row r="33">
          <cell r="B33">
            <v>41305</v>
          </cell>
          <cell r="C33">
            <v>0</v>
          </cell>
          <cell r="D33">
            <v>549288</v>
          </cell>
          <cell r="E33">
            <v>0</v>
          </cell>
          <cell r="F33">
            <v>0</v>
          </cell>
          <cell r="G33">
            <v>549288</v>
          </cell>
          <cell r="H33">
            <v>99170.87</v>
          </cell>
          <cell r="I33">
            <v>450117.13</v>
          </cell>
        </row>
        <row r="34">
          <cell r="B34">
            <v>41305</v>
          </cell>
          <cell r="C34">
            <v>209</v>
          </cell>
          <cell r="D34">
            <v>5864063</v>
          </cell>
          <cell r="E34">
            <v>0</v>
          </cell>
          <cell r="F34">
            <v>700000</v>
          </cell>
          <cell r="G34">
            <v>5164063</v>
          </cell>
          <cell r="H34">
            <v>2452469</v>
          </cell>
          <cell r="I34">
            <v>2711594</v>
          </cell>
        </row>
        <row r="35">
          <cell r="B35">
            <v>41305</v>
          </cell>
          <cell r="C35">
            <v>102</v>
          </cell>
          <cell r="D35">
            <v>2850000</v>
          </cell>
          <cell r="E35">
            <v>0</v>
          </cell>
          <cell r="F35">
            <v>0</v>
          </cell>
          <cell r="G35">
            <v>2850000</v>
          </cell>
          <cell r="H35">
            <v>2394000</v>
          </cell>
          <cell r="I35">
            <v>456000</v>
          </cell>
        </row>
        <row r="36">
          <cell r="B36">
            <v>41305</v>
          </cell>
          <cell r="C36">
            <v>227</v>
          </cell>
          <cell r="D36">
            <v>1072500</v>
          </cell>
          <cell r="E36">
            <v>830630.92</v>
          </cell>
          <cell r="F36">
            <v>0</v>
          </cell>
          <cell r="G36">
            <v>1903130.92</v>
          </cell>
          <cell r="H36">
            <v>285617</v>
          </cell>
          <cell r="I36">
            <v>1617513.92</v>
          </cell>
        </row>
        <row r="37">
          <cell r="B37">
            <v>41305</v>
          </cell>
          <cell r="C37">
            <v>125</v>
          </cell>
          <cell r="D37">
            <v>6037000</v>
          </cell>
          <cell r="E37">
            <v>12646359.74</v>
          </cell>
          <cell r="F37">
            <v>0</v>
          </cell>
          <cell r="G37">
            <v>18683359.74</v>
          </cell>
          <cell r="H37">
            <v>485799</v>
          </cell>
          <cell r="I37">
            <v>18197560.74</v>
          </cell>
        </row>
        <row r="38">
          <cell r="B38">
            <v>41305</v>
          </cell>
          <cell r="C38">
            <v>0</v>
          </cell>
          <cell r="D38">
            <v>0</v>
          </cell>
          <cell r="E38">
            <v>164825</v>
          </cell>
          <cell r="F38">
            <v>0</v>
          </cell>
          <cell r="G38">
            <v>164825</v>
          </cell>
          <cell r="H38">
            <v>0</v>
          </cell>
          <cell r="I38">
            <v>164825</v>
          </cell>
        </row>
        <row r="39">
          <cell r="B39" t="str">
            <v>Total 41305</v>
          </cell>
          <cell r="D39">
            <v>41525176</v>
          </cell>
          <cell r="E39">
            <v>17343056.02</v>
          </cell>
          <cell r="F39">
            <v>700000</v>
          </cell>
          <cell r="G39">
            <v>58168232.019999996</v>
          </cell>
          <cell r="H39">
            <v>16141252.87</v>
          </cell>
          <cell r="I39">
            <v>42026979.14999999</v>
          </cell>
        </row>
        <row r="40">
          <cell r="B40">
            <v>43104</v>
          </cell>
          <cell r="C40">
            <v>102</v>
          </cell>
          <cell r="D40">
            <v>29450000</v>
          </cell>
          <cell r="E40">
            <v>0</v>
          </cell>
          <cell r="F40">
            <v>22500000</v>
          </cell>
          <cell r="G40">
            <v>6950000</v>
          </cell>
          <cell r="H40">
            <v>5890000</v>
          </cell>
          <cell r="I40">
            <v>1060000</v>
          </cell>
        </row>
        <row r="41">
          <cell r="B41">
            <v>43104</v>
          </cell>
          <cell r="C41">
            <v>123</v>
          </cell>
          <cell r="D41">
            <v>23850000</v>
          </cell>
          <cell r="E41">
            <v>0</v>
          </cell>
          <cell r="F41">
            <v>1200000</v>
          </cell>
          <cell r="G41">
            <v>22650000</v>
          </cell>
          <cell r="H41">
            <v>4770000</v>
          </cell>
          <cell r="I41">
            <v>17880000</v>
          </cell>
        </row>
        <row r="42">
          <cell r="B42">
            <v>43104</v>
          </cell>
          <cell r="C42">
            <v>191</v>
          </cell>
          <cell r="D42">
            <v>888221</v>
          </cell>
          <cell r="E42">
            <v>0</v>
          </cell>
          <cell r="F42">
            <v>0</v>
          </cell>
          <cell r="G42">
            <v>888221</v>
          </cell>
          <cell r="H42">
            <v>177644.2</v>
          </cell>
          <cell r="I42">
            <v>710576.8</v>
          </cell>
        </row>
        <row r="43">
          <cell r="B43">
            <v>43104</v>
          </cell>
          <cell r="C43">
            <v>209</v>
          </cell>
          <cell r="D43">
            <v>10555313</v>
          </cell>
          <cell r="E43">
            <v>6100000</v>
          </cell>
          <cell r="F43">
            <v>3000000</v>
          </cell>
          <cell r="G43">
            <v>13655313</v>
          </cell>
          <cell r="H43">
            <v>0</v>
          </cell>
          <cell r="I43">
            <v>13655313</v>
          </cell>
        </row>
        <row r="44">
          <cell r="B44">
            <v>43104</v>
          </cell>
          <cell r="C44">
            <v>125</v>
          </cell>
          <cell r="D44">
            <v>29862000</v>
          </cell>
          <cell r="E44">
            <v>0</v>
          </cell>
          <cell r="F44">
            <v>6000000</v>
          </cell>
          <cell r="G44">
            <v>23862000</v>
          </cell>
          <cell r="H44">
            <v>5972400</v>
          </cell>
          <cell r="I44">
            <v>17889600</v>
          </cell>
        </row>
        <row r="45">
          <cell r="B45" t="str">
            <v>Total 43104</v>
          </cell>
          <cell r="D45">
            <v>94605534</v>
          </cell>
          <cell r="E45">
            <v>6100000</v>
          </cell>
          <cell r="F45">
            <v>32700000</v>
          </cell>
          <cell r="G45">
            <v>68005534</v>
          </cell>
          <cell r="H45">
            <v>16810044.2</v>
          </cell>
          <cell r="I45">
            <v>51195489.8</v>
          </cell>
        </row>
        <row r="46">
          <cell r="B46">
            <v>44101</v>
          </cell>
          <cell r="C46">
            <v>102</v>
          </cell>
          <cell r="D46">
            <v>0</v>
          </cell>
          <cell r="E46">
            <v>3584257.41</v>
          </cell>
          <cell r="F46">
            <v>0</v>
          </cell>
          <cell r="G46">
            <v>3584257.41</v>
          </cell>
          <cell r="H46">
            <v>3584257.41</v>
          </cell>
          <cell r="I46">
            <v>0</v>
          </cell>
        </row>
        <row r="47">
          <cell r="B47">
            <v>44101</v>
          </cell>
          <cell r="C47">
            <v>123</v>
          </cell>
          <cell r="D47">
            <v>0</v>
          </cell>
          <cell r="E47">
            <v>2501240.36</v>
          </cell>
          <cell r="F47">
            <v>2501240.36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44101</v>
          </cell>
          <cell r="C48">
            <v>124</v>
          </cell>
          <cell r="D48">
            <v>0</v>
          </cell>
          <cell r="E48">
            <v>6535380.5</v>
          </cell>
          <cell r="F48">
            <v>6535380.5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44101</v>
          </cell>
          <cell r="C49">
            <v>125</v>
          </cell>
          <cell r="D49">
            <v>0</v>
          </cell>
          <cell r="E49">
            <v>6646359.74</v>
          </cell>
          <cell r="F49">
            <v>6646359.74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44101</v>
          </cell>
          <cell r="C50">
            <v>191</v>
          </cell>
          <cell r="D50">
            <v>0</v>
          </cell>
          <cell r="E50">
            <v>973437.52</v>
          </cell>
          <cell r="F50">
            <v>0</v>
          </cell>
          <cell r="G50">
            <v>973437.52</v>
          </cell>
          <cell r="H50">
            <v>973437.52</v>
          </cell>
          <cell r="I50">
            <v>0</v>
          </cell>
        </row>
        <row r="51">
          <cell r="B51">
            <v>44101</v>
          </cell>
          <cell r="C51">
            <v>227</v>
          </cell>
          <cell r="D51">
            <v>0</v>
          </cell>
          <cell r="E51">
            <v>830630.92</v>
          </cell>
          <cell r="F51">
            <v>830630.92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44101</v>
          </cell>
          <cell r="C52">
            <v>239</v>
          </cell>
          <cell r="D52">
            <v>0</v>
          </cell>
          <cell r="E52">
            <v>510576.29</v>
          </cell>
          <cell r="F52">
            <v>0</v>
          </cell>
          <cell r="G52">
            <v>510576.29</v>
          </cell>
          <cell r="H52">
            <v>510576.29</v>
          </cell>
          <cell r="I52">
            <v>0</v>
          </cell>
        </row>
        <row r="53">
          <cell r="B53" t="str">
            <v>Total 44101</v>
          </cell>
          <cell r="D53">
            <v>0</v>
          </cell>
          <cell r="E53">
            <v>21581882.74</v>
          </cell>
          <cell r="F53">
            <v>16513611.52</v>
          </cell>
          <cell r="G53">
            <v>5068271.22</v>
          </cell>
          <cell r="H53">
            <v>5068271.22</v>
          </cell>
          <cell r="I53">
            <v>0</v>
          </cell>
        </row>
        <row r="54">
          <cell r="B54">
            <v>51101</v>
          </cell>
          <cell r="C54">
            <v>102</v>
          </cell>
          <cell r="D54">
            <v>8550000</v>
          </cell>
          <cell r="E54">
            <v>0</v>
          </cell>
          <cell r="F54">
            <v>5000000</v>
          </cell>
          <cell r="G54">
            <v>3550000</v>
          </cell>
          <cell r="H54">
            <v>0</v>
          </cell>
          <cell r="I54">
            <v>3550000</v>
          </cell>
        </row>
        <row r="55">
          <cell r="B55">
            <v>51101</v>
          </cell>
          <cell r="C55">
            <v>124</v>
          </cell>
          <cell r="D55">
            <v>25435762</v>
          </cell>
          <cell r="E55">
            <v>15000000</v>
          </cell>
          <cell r="F55">
            <v>0</v>
          </cell>
          <cell r="G55">
            <v>40435762</v>
          </cell>
          <cell r="H55">
            <v>0</v>
          </cell>
          <cell r="I55">
            <v>40435762</v>
          </cell>
        </row>
        <row r="56">
          <cell r="B56">
            <v>51101</v>
          </cell>
          <cell r="C56">
            <v>102</v>
          </cell>
          <cell r="D56">
            <v>95000</v>
          </cell>
          <cell r="E56">
            <v>0</v>
          </cell>
          <cell r="F56">
            <v>0</v>
          </cell>
          <cell r="G56">
            <v>95000</v>
          </cell>
          <cell r="H56">
            <v>0</v>
          </cell>
          <cell r="I56">
            <v>95000</v>
          </cell>
        </row>
        <row r="57">
          <cell r="B57">
            <v>51101</v>
          </cell>
          <cell r="C57">
            <v>191</v>
          </cell>
          <cell r="D57">
            <v>106970</v>
          </cell>
          <cell r="E57">
            <v>0</v>
          </cell>
          <cell r="F57">
            <v>0</v>
          </cell>
          <cell r="G57">
            <v>106970</v>
          </cell>
          <cell r="H57">
            <v>0</v>
          </cell>
          <cell r="I57">
            <v>106970</v>
          </cell>
        </row>
        <row r="58">
          <cell r="B58">
            <v>51101</v>
          </cell>
          <cell r="C58">
            <v>209</v>
          </cell>
          <cell r="D58">
            <v>12900937</v>
          </cell>
          <cell r="E58">
            <v>2641911</v>
          </cell>
          <cell r="F58">
            <v>0</v>
          </cell>
          <cell r="G58">
            <v>15542848</v>
          </cell>
          <cell r="H58">
            <v>0</v>
          </cell>
          <cell r="I58">
            <v>15542848</v>
          </cell>
        </row>
        <row r="59">
          <cell r="B59">
            <v>51101</v>
          </cell>
          <cell r="C59">
            <v>227</v>
          </cell>
          <cell r="D59">
            <v>42900</v>
          </cell>
          <cell r="E59">
            <v>1300000</v>
          </cell>
          <cell r="F59">
            <v>0</v>
          </cell>
          <cell r="G59">
            <v>1342900</v>
          </cell>
          <cell r="H59">
            <v>0</v>
          </cell>
          <cell r="I59">
            <v>1342900</v>
          </cell>
        </row>
        <row r="60">
          <cell r="B60">
            <v>51101</v>
          </cell>
          <cell r="C60">
            <v>125</v>
          </cell>
          <cell r="D60">
            <v>276500</v>
          </cell>
          <cell r="E60">
            <v>0</v>
          </cell>
          <cell r="F60">
            <v>0</v>
          </cell>
          <cell r="G60">
            <v>276500</v>
          </cell>
          <cell r="H60">
            <v>0</v>
          </cell>
          <cell r="I60">
            <v>276500</v>
          </cell>
        </row>
        <row r="61">
          <cell r="B61">
            <v>51101</v>
          </cell>
          <cell r="C61">
            <v>123</v>
          </cell>
          <cell r="D61">
            <v>0</v>
          </cell>
          <cell r="E61">
            <v>7100000</v>
          </cell>
          <cell r="F61">
            <v>900000</v>
          </cell>
          <cell r="G61">
            <v>6200000</v>
          </cell>
          <cell r="H61">
            <v>0</v>
          </cell>
          <cell r="I61">
            <v>6200000</v>
          </cell>
        </row>
        <row r="62">
          <cell r="B62" t="str">
            <v>Total 51101</v>
          </cell>
          <cell r="D62">
            <v>47408069</v>
          </cell>
          <cell r="E62">
            <v>26041911</v>
          </cell>
          <cell r="F62">
            <v>5900000</v>
          </cell>
          <cell r="G62">
            <v>67549980</v>
          </cell>
          <cell r="H62">
            <v>0</v>
          </cell>
          <cell r="I62">
            <v>67549980</v>
          </cell>
        </row>
        <row r="63">
          <cell r="B63">
            <v>51201</v>
          </cell>
          <cell r="C63">
            <v>124</v>
          </cell>
          <cell r="D63">
            <v>95122613</v>
          </cell>
          <cell r="E63">
            <v>10149402.24</v>
          </cell>
          <cell r="F63">
            <v>15000000</v>
          </cell>
          <cell r="G63">
            <v>90272015.24</v>
          </cell>
          <cell r="H63">
            <v>0</v>
          </cell>
          <cell r="I63">
            <v>90272015.24</v>
          </cell>
        </row>
        <row r="64">
          <cell r="B64">
            <v>51201</v>
          </cell>
          <cell r="C64">
            <v>209</v>
          </cell>
          <cell r="D64">
            <v>66850313</v>
          </cell>
          <cell r="E64">
            <v>6618837.83</v>
          </cell>
          <cell r="F64">
            <v>7556799.5</v>
          </cell>
          <cell r="G64">
            <v>65912351.33</v>
          </cell>
          <cell r="H64">
            <v>8556840.06</v>
          </cell>
          <cell r="I64">
            <v>57355511.27</v>
          </cell>
        </row>
        <row r="65">
          <cell r="B65">
            <v>51201</v>
          </cell>
          <cell r="C65">
            <v>227</v>
          </cell>
          <cell r="D65">
            <v>16902600</v>
          </cell>
          <cell r="E65">
            <v>0</v>
          </cell>
          <cell r="F65">
            <v>2700000</v>
          </cell>
          <cell r="G65">
            <v>14202600</v>
          </cell>
          <cell r="H65">
            <v>2163532.8</v>
          </cell>
          <cell r="I65">
            <v>12039067.2</v>
          </cell>
        </row>
        <row r="66">
          <cell r="B66">
            <v>51201</v>
          </cell>
          <cell r="C66">
            <v>123</v>
          </cell>
          <cell r="D66">
            <v>0</v>
          </cell>
          <cell r="E66">
            <v>900000</v>
          </cell>
          <cell r="F66">
            <v>0</v>
          </cell>
          <cell r="G66">
            <v>900000</v>
          </cell>
          <cell r="H66">
            <v>0</v>
          </cell>
          <cell r="I66">
            <v>900000</v>
          </cell>
        </row>
        <row r="67">
          <cell r="B67" t="str">
            <v>Total 51201</v>
          </cell>
          <cell r="D67">
            <v>178875526</v>
          </cell>
          <cell r="E67">
            <v>17668240.07</v>
          </cell>
          <cell r="F67">
            <v>25256799.5</v>
          </cell>
          <cell r="G67">
            <v>171286966.57</v>
          </cell>
          <cell r="H67">
            <v>10720372.86</v>
          </cell>
          <cell r="I67">
            <v>160566593.70999998</v>
          </cell>
        </row>
        <row r="68">
          <cell r="B68">
            <v>55203</v>
          </cell>
          <cell r="C68">
            <v>102</v>
          </cell>
          <cell r="D68">
            <v>3800000</v>
          </cell>
          <cell r="E68">
            <v>0</v>
          </cell>
          <cell r="F68">
            <v>0</v>
          </cell>
          <cell r="G68">
            <v>3800000</v>
          </cell>
          <cell r="H68">
            <v>760000</v>
          </cell>
          <cell r="I68">
            <v>3040000</v>
          </cell>
        </row>
        <row r="69">
          <cell r="B69">
            <v>55203</v>
          </cell>
          <cell r="C69">
            <v>123</v>
          </cell>
          <cell r="D69">
            <v>2650000</v>
          </cell>
          <cell r="E69">
            <v>0</v>
          </cell>
          <cell r="F69">
            <v>2100000</v>
          </cell>
          <cell r="G69">
            <v>550000</v>
          </cell>
          <cell r="H69">
            <v>530000</v>
          </cell>
          <cell r="I69">
            <v>20000</v>
          </cell>
        </row>
        <row r="70">
          <cell r="B70">
            <v>55203</v>
          </cell>
          <cell r="C70">
            <v>209</v>
          </cell>
          <cell r="D70">
            <v>12900938</v>
          </cell>
          <cell r="E70">
            <v>0</v>
          </cell>
          <cell r="F70">
            <v>0</v>
          </cell>
          <cell r="G70">
            <v>12900938</v>
          </cell>
          <cell r="H70">
            <v>0</v>
          </cell>
          <cell r="I70">
            <v>12900938</v>
          </cell>
        </row>
        <row r="71">
          <cell r="B71" t="str">
            <v>Total 55203</v>
          </cell>
          <cell r="D71">
            <v>19350938</v>
          </cell>
          <cell r="E71">
            <v>0</v>
          </cell>
          <cell r="F71">
            <v>2100000</v>
          </cell>
          <cell r="G71">
            <v>17250938</v>
          </cell>
          <cell r="H71">
            <v>1290000</v>
          </cell>
          <cell r="I71">
            <v>15960938</v>
          </cell>
        </row>
        <row r="72">
          <cell r="B72">
            <v>74101</v>
          </cell>
          <cell r="C72">
            <v>102</v>
          </cell>
          <cell r="D72">
            <v>0</v>
          </cell>
          <cell r="E72">
            <v>6469.2</v>
          </cell>
          <cell r="F72">
            <v>0</v>
          </cell>
          <cell r="G72">
            <v>6469.2</v>
          </cell>
          <cell r="H72">
            <v>0</v>
          </cell>
          <cell r="I72">
            <v>6469.2</v>
          </cell>
        </row>
        <row r="73">
          <cell r="B73">
            <v>74101</v>
          </cell>
          <cell r="C73">
            <v>209</v>
          </cell>
          <cell r="D73">
            <v>0</v>
          </cell>
          <cell r="E73">
            <v>500864.19</v>
          </cell>
          <cell r="F73">
            <v>0</v>
          </cell>
          <cell r="G73">
            <v>500864.19</v>
          </cell>
          <cell r="H73">
            <v>0</v>
          </cell>
          <cell r="I73">
            <v>500864.19</v>
          </cell>
        </row>
        <row r="74">
          <cell r="B74">
            <v>74101</v>
          </cell>
          <cell r="C74">
            <v>125</v>
          </cell>
          <cell r="D74">
            <v>0</v>
          </cell>
          <cell r="E74">
            <v>13620</v>
          </cell>
          <cell r="F74">
            <v>0</v>
          </cell>
          <cell r="G74">
            <v>13620</v>
          </cell>
          <cell r="H74">
            <v>0</v>
          </cell>
          <cell r="I74">
            <v>13620</v>
          </cell>
        </row>
        <row r="75">
          <cell r="B75" t="str">
            <v>Total 74101</v>
          </cell>
          <cell r="D75">
            <v>0</v>
          </cell>
          <cell r="E75">
            <v>520953.39</v>
          </cell>
          <cell r="F75">
            <v>0</v>
          </cell>
          <cell r="G75">
            <v>520953.39</v>
          </cell>
          <cell r="H75">
            <v>0</v>
          </cell>
          <cell r="I75">
            <v>520953.39</v>
          </cell>
        </row>
        <row r="76">
          <cell r="B76">
            <v>74102</v>
          </cell>
          <cell r="C76">
            <v>124</v>
          </cell>
          <cell r="D76">
            <v>0</v>
          </cell>
          <cell r="E76">
            <v>9563.85</v>
          </cell>
          <cell r="F76">
            <v>0</v>
          </cell>
          <cell r="G76">
            <v>9563.85</v>
          </cell>
          <cell r="H76">
            <v>0</v>
          </cell>
          <cell r="I76">
            <v>9563.85</v>
          </cell>
        </row>
        <row r="77">
          <cell r="B77">
            <v>74102</v>
          </cell>
          <cell r="C77">
            <v>102</v>
          </cell>
          <cell r="D77">
            <v>0</v>
          </cell>
          <cell r="E77">
            <v>5117934.64</v>
          </cell>
          <cell r="F77">
            <v>0</v>
          </cell>
          <cell r="G77">
            <v>5117934.64</v>
          </cell>
          <cell r="H77">
            <v>0</v>
          </cell>
          <cell r="I77">
            <v>5117934.64</v>
          </cell>
        </row>
        <row r="78">
          <cell r="B78">
            <v>74102</v>
          </cell>
          <cell r="C78">
            <v>123</v>
          </cell>
          <cell r="D78">
            <v>0</v>
          </cell>
          <cell r="E78">
            <v>1227100.67</v>
          </cell>
          <cell r="F78">
            <v>0</v>
          </cell>
          <cell r="G78">
            <v>1227100.67</v>
          </cell>
          <cell r="H78">
            <v>0</v>
          </cell>
          <cell r="I78">
            <v>1227100.67</v>
          </cell>
        </row>
        <row r="79">
          <cell r="B79">
            <v>74102</v>
          </cell>
          <cell r="C79">
            <v>191</v>
          </cell>
          <cell r="D79">
            <v>0</v>
          </cell>
          <cell r="E79">
            <v>33013.48</v>
          </cell>
          <cell r="F79">
            <v>0</v>
          </cell>
          <cell r="G79">
            <v>33013.48</v>
          </cell>
          <cell r="H79">
            <v>0</v>
          </cell>
          <cell r="I79">
            <v>33013.48</v>
          </cell>
        </row>
        <row r="80">
          <cell r="B80">
            <v>74102</v>
          </cell>
          <cell r="C80">
            <v>209</v>
          </cell>
          <cell r="D80">
            <v>0</v>
          </cell>
          <cell r="E80">
            <v>1691586.95</v>
          </cell>
          <cell r="F80">
            <v>0</v>
          </cell>
          <cell r="G80">
            <v>1691586.95</v>
          </cell>
          <cell r="H80">
            <v>0</v>
          </cell>
          <cell r="I80">
            <v>1691586.95</v>
          </cell>
        </row>
        <row r="81">
          <cell r="B81">
            <v>74102</v>
          </cell>
          <cell r="C81">
            <v>102</v>
          </cell>
          <cell r="D81">
            <v>0</v>
          </cell>
          <cell r="E81">
            <v>1667.36</v>
          </cell>
          <cell r="F81">
            <v>0</v>
          </cell>
          <cell r="G81">
            <v>1667.36</v>
          </cell>
          <cell r="H81">
            <v>0</v>
          </cell>
          <cell r="I81">
            <v>1667.36</v>
          </cell>
        </row>
        <row r="82">
          <cell r="B82">
            <v>74102</v>
          </cell>
          <cell r="C82">
            <v>227</v>
          </cell>
          <cell r="D82">
            <v>0</v>
          </cell>
          <cell r="E82">
            <v>1580.55</v>
          </cell>
          <cell r="F82">
            <v>0</v>
          </cell>
          <cell r="G82">
            <v>1580.55</v>
          </cell>
          <cell r="H82">
            <v>0</v>
          </cell>
          <cell r="I82">
            <v>1580.55</v>
          </cell>
        </row>
        <row r="83">
          <cell r="B83">
            <v>74102</v>
          </cell>
          <cell r="C83">
            <v>125</v>
          </cell>
          <cell r="D83">
            <v>0</v>
          </cell>
          <cell r="E83">
            <v>1803521.36</v>
          </cell>
          <cell r="F83">
            <v>0</v>
          </cell>
          <cell r="G83">
            <v>1803521.36</v>
          </cell>
          <cell r="H83">
            <v>0</v>
          </cell>
          <cell r="I83">
            <v>1803521.36</v>
          </cell>
        </row>
        <row r="84">
          <cell r="B84" t="str">
            <v>Total 74102</v>
          </cell>
          <cell r="D84">
            <v>0</v>
          </cell>
          <cell r="E84">
            <v>9885968.86</v>
          </cell>
          <cell r="F84">
            <v>0</v>
          </cell>
          <cell r="G84">
            <v>9885968.86</v>
          </cell>
          <cell r="H84">
            <v>0</v>
          </cell>
          <cell r="I84">
            <v>9885968.86</v>
          </cell>
        </row>
        <row r="85">
          <cell r="B85">
            <v>74103</v>
          </cell>
          <cell r="C85">
            <v>102</v>
          </cell>
          <cell r="D85">
            <v>0</v>
          </cell>
          <cell r="E85">
            <v>13.95</v>
          </cell>
          <cell r="F85">
            <v>0</v>
          </cell>
          <cell r="G85">
            <v>13.95</v>
          </cell>
          <cell r="H85">
            <v>0</v>
          </cell>
          <cell r="I85">
            <v>13.95</v>
          </cell>
        </row>
        <row r="86">
          <cell r="B86">
            <v>74103</v>
          </cell>
          <cell r="C86">
            <v>102</v>
          </cell>
          <cell r="D86">
            <v>0</v>
          </cell>
          <cell r="E86">
            <v>2760</v>
          </cell>
          <cell r="F86">
            <v>0</v>
          </cell>
          <cell r="G86">
            <v>2760</v>
          </cell>
          <cell r="H86">
            <v>0</v>
          </cell>
          <cell r="I86">
            <v>2760</v>
          </cell>
        </row>
        <row r="87">
          <cell r="B87">
            <v>74103</v>
          </cell>
          <cell r="C87">
            <v>102</v>
          </cell>
          <cell r="D87">
            <v>0</v>
          </cell>
          <cell r="E87">
            <v>11080</v>
          </cell>
          <cell r="F87">
            <v>0</v>
          </cell>
          <cell r="G87">
            <v>11080</v>
          </cell>
          <cell r="H87">
            <v>0</v>
          </cell>
          <cell r="I87">
            <v>11080</v>
          </cell>
        </row>
        <row r="88">
          <cell r="B88">
            <v>74103</v>
          </cell>
          <cell r="C88">
            <v>123</v>
          </cell>
          <cell r="D88">
            <v>0</v>
          </cell>
          <cell r="E88">
            <v>60020</v>
          </cell>
          <cell r="F88">
            <v>0</v>
          </cell>
          <cell r="G88">
            <v>60020</v>
          </cell>
          <cell r="H88">
            <v>0</v>
          </cell>
          <cell r="I88">
            <v>60020</v>
          </cell>
        </row>
        <row r="89">
          <cell r="B89">
            <v>74103</v>
          </cell>
          <cell r="C89">
            <v>102</v>
          </cell>
          <cell r="D89">
            <v>0</v>
          </cell>
          <cell r="E89">
            <v>660</v>
          </cell>
          <cell r="F89">
            <v>0</v>
          </cell>
          <cell r="G89">
            <v>660</v>
          </cell>
          <cell r="H89">
            <v>0</v>
          </cell>
          <cell r="I89">
            <v>660</v>
          </cell>
        </row>
        <row r="90">
          <cell r="B90">
            <v>74103</v>
          </cell>
          <cell r="C90">
            <v>102</v>
          </cell>
          <cell r="D90">
            <v>0</v>
          </cell>
          <cell r="E90">
            <v>1335.65</v>
          </cell>
          <cell r="F90">
            <v>0</v>
          </cell>
          <cell r="G90">
            <v>1335.65</v>
          </cell>
          <cell r="H90">
            <v>0</v>
          </cell>
          <cell r="I90">
            <v>1335.65</v>
          </cell>
        </row>
        <row r="91">
          <cell r="B91">
            <v>74103</v>
          </cell>
          <cell r="C91">
            <v>124</v>
          </cell>
          <cell r="D91">
            <v>0</v>
          </cell>
          <cell r="E91">
            <v>11616.86</v>
          </cell>
          <cell r="F91">
            <v>0</v>
          </cell>
          <cell r="G91">
            <v>11616.86</v>
          </cell>
          <cell r="H91">
            <v>0</v>
          </cell>
          <cell r="I91">
            <v>11616.86</v>
          </cell>
        </row>
        <row r="92">
          <cell r="B92">
            <v>74103</v>
          </cell>
          <cell r="C92">
            <v>102</v>
          </cell>
          <cell r="D92">
            <v>0</v>
          </cell>
          <cell r="E92">
            <v>2551.37</v>
          </cell>
          <cell r="F92">
            <v>0</v>
          </cell>
          <cell r="G92">
            <v>2551.37</v>
          </cell>
          <cell r="H92">
            <v>0</v>
          </cell>
          <cell r="I92">
            <v>2551.37</v>
          </cell>
        </row>
        <row r="93">
          <cell r="B93">
            <v>74103</v>
          </cell>
          <cell r="C93">
            <v>102</v>
          </cell>
          <cell r="D93">
            <v>0</v>
          </cell>
          <cell r="E93">
            <v>3607.19</v>
          </cell>
          <cell r="F93">
            <v>0</v>
          </cell>
          <cell r="G93">
            <v>3607.19</v>
          </cell>
          <cell r="H93">
            <v>0</v>
          </cell>
          <cell r="I93">
            <v>3607.19</v>
          </cell>
        </row>
        <row r="94">
          <cell r="B94">
            <v>74103</v>
          </cell>
          <cell r="C94">
            <v>102</v>
          </cell>
          <cell r="D94">
            <v>0</v>
          </cell>
          <cell r="E94">
            <v>1826.73</v>
          </cell>
          <cell r="F94">
            <v>0</v>
          </cell>
          <cell r="G94">
            <v>1826.73</v>
          </cell>
          <cell r="H94">
            <v>0</v>
          </cell>
          <cell r="I94">
            <v>1826.73</v>
          </cell>
        </row>
        <row r="95">
          <cell r="B95">
            <v>74103</v>
          </cell>
          <cell r="C95">
            <v>209</v>
          </cell>
          <cell r="D95">
            <v>0</v>
          </cell>
          <cell r="E95">
            <v>38523.31</v>
          </cell>
          <cell r="F95">
            <v>0</v>
          </cell>
          <cell r="G95">
            <v>38523.31</v>
          </cell>
          <cell r="H95">
            <v>0</v>
          </cell>
          <cell r="I95">
            <v>38523.31</v>
          </cell>
        </row>
        <row r="96">
          <cell r="B96">
            <v>74103</v>
          </cell>
          <cell r="C96">
            <v>102</v>
          </cell>
          <cell r="D96">
            <v>0</v>
          </cell>
          <cell r="E96">
            <v>2488.52</v>
          </cell>
          <cell r="F96">
            <v>0</v>
          </cell>
          <cell r="G96">
            <v>2488.52</v>
          </cell>
          <cell r="H96">
            <v>0</v>
          </cell>
          <cell r="I96">
            <v>2488.52</v>
          </cell>
        </row>
        <row r="97">
          <cell r="B97">
            <v>74103</v>
          </cell>
          <cell r="C97">
            <v>102</v>
          </cell>
          <cell r="D97">
            <v>0</v>
          </cell>
          <cell r="E97">
            <v>459.7</v>
          </cell>
          <cell r="F97">
            <v>0</v>
          </cell>
          <cell r="G97">
            <v>459.7</v>
          </cell>
          <cell r="H97">
            <v>0</v>
          </cell>
          <cell r="I97">
            <v>459.7</v>
          </cell>
        </row>
        <row r="98">
          <cell r="B98">
            <v>74103</v>
          </cell>
          <cell r="C98">
            <v>102</v>
          </cell>
          <cell r="D98">
            <v>0</v>
          </cell>
          <cell r="E98">
            <v>441.88</v>
          </cell>
          <cell r="F98">
            <v>0</v>
          </cell>
          <cell r="G98">
            <v>441.88</v>
          </cell>
          <cell r="H98">
            <v>0</v>
          </cell>
          <cell r="I98">
            <v>441.88</v>
          </cell>
        </row>
        <row r="99">
          <cell r="B99">
            <v>74103</v>
          </cell>
          <cell r="C99">
            <v>102</v>
          </cell>
          <cell r="D99">
            <v>0</v>
          </cell>
          <cell r="E99">
            <v>3214.26</v>
          </cell>
          <cell r="F99">
            <v>0</v>
          </cell>
          <cell r="G99">
            <v>3214.26</v>
          </cell>
          <cell r="H99">
            <v>0</v>
          </cell>
          <cell r="I99">
            <v>3214.26</v>
          </cell>
        </row>
        <row r="100">
          <cell r="B100">
            <v>74103</v>
          </cell>
          <cell r="C100">
            <v>102</v>
          </cell>
          <cell r="D100">
            <v>0</v>
          </cell>
          <cell r="E100">
            <v>462.37</v>
          </cell>
          <cell r="F100">
            <v>0</v>
          </cell>
          <cell r="G100">
            <v>462.37</v>
          </cell>
          <cell r="H100">
            <v>0</v>
          </cell>
          <cell r="I100">
            <v>462.37</v>
          </cell>
        </row>
        <row r="101">
          <cell r="B101">
            <v>74103</v>
          </cell>
          <cell r="C101">
            <v>102</v>
          </cell>
          <cell r="D101">
            <v>0</v>
          </cell>
          <cell r="E101">
            <v>448.74</v>
          </cell>
          <cell r="F101">
            <v>0</v>
          </cell>
          <cell r="G101">
            <v>448.74</v>
          </cell>
          <cell r="H101">
            <v>0</v>
          </cell>
          <cell r="I101">
            <v>448.74</v>
          </cell>
        </row>
        <row r="102">
          <cell r="B102">
            <v>74103</v>
          </cell>
          <cell r="C102">
            <v>102</v>
          </cell>
          <cell r="D102">
            <v>0</v>
          </cell>
          <cell r="E102">
            <v>519.22</v>
          </cell>
          <cell r="F102">
            <v>0</v>
          </cell>
          <cell r="G102">
            <v>519.22</v>
          </cell>
          <cell r="H102">
            <v>0</v>
          </cell>
          <cell r="I102">
            <v>519.22</v>
          </cell>
        </row>
        <row r="103">
          <cell r="B103">
            <v>74103</v>
          </cell>
          <cell r="C103">
            <v>102</v>
          </cell>
          <cell r="D103">
            <v>0</v>
          </cell>
          <cell r="E103">
            <v>2610.73</v>
          </cell>
          <cell r="F103">
            <v>0</v>
          </cell>
          <cell r="G103">
            <v>2610.73</v>
          </cell>
          <cell r="H103">
            <v>0</v>
          </cell>
          <cell r="I103">
            <v>2610.73</v>
          </cell>
        </row>
        <row r="104">
          <cell r="B104">
            <v>74103</v>
          </cell>
          <cell r="C104">
            <v>102</v>
          </cell>
          <cell r="D104">
            <v>0</v>
          </cell>
          <cell r="E104">
            <v>1360.73</v>
          </cell>
          <cell r="F104">
            <v>0</v>
          </cell>
          <cell r="G104">
            <v>1360.73</v>
          </cell>
          <cell r="H104">
            <v>0</v>
          </cell>
          <cell r="I104">
            <v>1360.73</v>
          </cell>
        </row>
        <row r="105">
          <cell r="B105">
            <v>74103</v>
          </cell>
          <cell r="C105">
            <v>227</v>
          </cell>
          <cell r="D105">
            <v>0</v>
          </cell>
          <cell r="E105">
            <v>60</v>
          </cell>
          <cell r="F105">
            <v>0</v>
          </cell>
          <cell r="G105">
            <v>60</v>
          </cell>
          <cell r="H105">
            <v>0</v>
          </cell>
          <cell r="I105">
            <v>60</v>
          </cell>
        </row>
        <row r="106">
          <cell r="B106">
            <v>74103</v>
          </cell>
          <cell r="C106">
            <v>102</v>
          </cell>
          <cell r="D106">
            <v>0</v>
          </cell>
          <cell r="E106">
            <v>1482.67</v>
          </cell>
          <cell r="F106">
            <v>0</v>
          </cell>
          <cell r="G106">
            <v>1482.67</v>
          </cell>
          <cell r="H106">
            <v>0</v>
          </cell>
          <cell r="I106">
            <v>1482.67</v>
          </cell>
        </row>
        <row r="107">
          <cell r="B107">
            <v>74103</v>
          </cell>
          <cell r="C107">
            <v>209</v>
          </cell>
          <cell r="D107">
            <v>0</v>
          </cell>
          <cell r="E107">
            <v>1064.22</v>
          </cell>
          <cell r="F107">
            <v>0</v>
          </cell>
          <cell r="G107">
            <v>1064.22</v>
          </cell>
          <cell r="H107">
            <v>0</v>
          </cell>
          <cell r="I107">
            <v>1064.22</v>
          </cell>
        </row>
        <row r="108">
          <cell r="B108">
            <v>74103</v>
          </cell>
          <cell r="C108">
            <v>239</v>
          </cell>
          <cell r="D108">
            <v>0</v>
          </cell>
          <cell r="E108">
            <v>0.01</v>
          </cell>
          <cell r="F108">
            <v>0</v>
          </cell>
          <cell r="G108">
            <v>0.01</v>
          </cell>
          <cell r="H108">
            <v>0</v>
          </cell>
          <cell r="I108">
            <v>0.01</v>
          </cell>
        </row>
        <row r="109">
          <cell r="B109">
            <v>74103</v>
          </cell>
          <cell r="C109">
            <v>227</v>
          </cell>
          <cell r="D109">
            <v>0</v>
          </cell>
          <cell r="E109">
            <v>2598.15</v>
          </cell>
          <cell r="F109">
            <v>0</v>
          </cell>
          <cell r="G109">
            <v>2598.15</v>
          </cell>
          <cell r="H109">
            <v>0</v>
          </cell>
          <cell r="I109">
            <v>2598.15</v>
          </cell>
        </row>
        <row r="110">
          <cell r="B110">
            <v>74103</v>
          </cell>
          <cell r="C110">
            <v>227</v>
          </cell>
          <cell r="D110">
            <v>0</v>
          </cell>
          <cell r="E110">
            <v>3231.5</v>
          </cell>
          <cell r="F110">
            <v>0</v>
          </cell>
          <cell r="G110">
            <v>3231.5</v>
          </cell>
          <cell r="H110">
            <v>0</v>
          </cell>
          <cell r="I110">
            <v>3231.5</v>
          </cell>
        </row>
        <row r="111">
          <cell r="B111" t="str">
            <v>Total 74103</v>
          </cell>
          <cell r="D111">
            <v>0</v>
          </cell>
          <cell r="E111">
            <v>154437.76000000004</v>
          </cell>
          <cell r="F111">
            <v>0</v>
          </cell>
          <cell r="G111">
            <v>154437.76000000004</v>
          </cell>
          <cell r="H111">
            <v>0</v>
          </cell>
          <cell r="I111">
            <v>154437.76000000004</v>
          </cell>
        </row>
        <row r="112">
          <cell r="B112">
            <v>74104</v>
          </cell>
          <cell r="C112">
            <v>102</v>
          </cell>
          <cell r="D112">
            <v>0</v>
          </cell>
          <cell r="E112">
            <v>57</v>
          </cell>
          <cell r="F112">
            <v>0</v>
          </cell>
          <cell r="G112">
            <v>57</v>
          </cell>
          <cell r="H112">
            <v>0</v>
          </cell>
          <cell r="I112">
            <v>57</v>
          </cell>
        </row>
        <row r="113">
          <cell r="B113">
            <v>74104</v>
          </cell>
          <cell r="C113">
            <v>124</v>
          </cell>
          <cell r="D113">
            <v>0</v>
          </cell>
          <cell r="E113">
            <v>12251</v>
          </cell>
          <cell r="F113">
            <v>0</v>
          </cell>
          <cell r="G113">
            <v>12251</v>
          </cell>
          <cell r="H113">
            <v>0</v>
          </cell>
          <cell r="I113">
            <v>12251</v>
          </cell>
        </row>
        <row r="114">
          <cell r="B114">
            <v>74104</v>
          </cell>
          <cell r="C114">
            <v>102</v>
          </cell>
          <cell r="D114">
            <v>0</v>
          </cell>
          <cell r="E114">
            <v>3245</v>
          </cell>
          <cell r="F114">
            <v>0</v>
          </cell>
          <cell r="G114">
            <v>3245</v>
          </cell>
          <cell r="H114">
            <v>0</v>
          </cell>
          <cell r="I114">
            <v>3245</v>
          </cell>
        </row>
        <row r="115">
          <cell r="B115">
            <v>74104</v>
          </cell>
          <cell r="C115">
            <v>102</v>
          </cell>
          <cell r="D115">
            <v>0</v>
          </cell>
          <cell r="E115">
            <v>6277.13</v>
          </cell>
          <cell r="F115">
            <v>0</v>
          </cell>
          <cell r="G115">
            <v>6277.13</v>
          </cell>
          <cell r="H115">
            <v>0</v>
          </cell>
          <cell r="I115">
            <v>6277.13</v>
          </cell>
        </row>
        <row r="116">
          <cell r="B116">
            <v>74104</v>
          </cell>
          <cell r="C116">
            <v>123</v>
          </cell>
          <cell r="D116">
            <v>0</v>
          </cell>
          <cell r="E116">
            <v>40888.66</v>
          </cell>
          <cell r="F116">
            <v>0</v>
          </cell>
          <cell r="G116">
            <v>40888.66</v>
          </cell>
          <cell r="H116">
            <v>0</v>
          </cell>
          <cell r="I116">
            <v>40888.66</v>
          </cell>
        </row>
        <row r="117">
          <cell r="B117">
            <v>74104</v>
          </cell>
          <cell r="C117">
            <v>102</v>
          </cell>
          <cell r="D117">
            <v>0</v>
          </cell>
          <cell r="E117">
            <v>5510</v>
          </cell>
          <cell r="F117">
            <v>0</v>
          </cell>
          <cell r="G117">
            <v>5510</v>
          </cell>
          <cell r="H117">
            <v>0</v>
          </cell>
          <cell r="I117">
            <v>5510</v>
          </cell>
        </row>
        <row r="118">
          <cell r="B118">
            <v>74104</v>
          </cell>
          <cell r="C118">
            <v>191</v>
          </cell>
          <cell r="D118">
            <v>0</v>
          </cell>
          <cell r="E118">
            <v>22031.19</v>
          </cell>
          <cell r="F118">
            <v>0</v>
          </cell>
          <cell r="G118">
            <v>22031.19</v>
          </cell>
          <cell r="H118">
            <v>0</v>
          </cell>
          <cell r="I118">
            <v>22031.19</v>
          </cell>
        </row>
        <row r="119">
          <cell r="B119">
            <v>74104</v>
          </cell>
          <cell r="C119">
            <v>102</v>
          </cell>
          <cell r="D119">
            <v>0</v>
          </cell>
          <cell r="E119">
            <v>240</v>
          </cell>
          <cell r="F119">
            <v>0</v>
          </cell>
          <cell r="G119">
            <v>240</v>
          </cell>
          <cell r="H119">
            <v>0</v>
          </cell>
          <cell r="I119">
            <v>240</v>
          </cell>
        </row>
        <row r="120">
          <cell r="B120">
            <v>74104</v>
          </cell>
          <cell r="C120">
            <v>227</v>
          </cell>
          <cell r="D120">
            <v>0</v>
          </cell>
          <cell r="E120">
            <v>7324.99</v>
          </cell>
          <cell r="F120">
            <v>0</v>
          </cell>
          <cell r="G120">
            <v>7324.99</v>
          </cell>
          <cell r="H120">
            <v>0</v>
          </cell>
          <cell r="I120">
            <v>7324.99</v>
          </cell>
        </row>
        <row r="121">
          <cell r="B121">
            <v>74104</v>
          </cell>
          <cell r="C121">
            <v>125</v>
          </cell>
          <cell r="D121">
            <v>0</v>
          </cell>
          <cell r="E121">
            <v>6143</v>
          </cell>
          <cell r="F121">
            <v>0</v>
          </cell>
          <cell r="G121">
            <v>6143</v>
          </cell>
          <cell r="H121">
            <v>0</v>
          </cell>
          <cell r="I121">
            <v>6143</v>
          </cell>
        </row>
        <row r="122">
          <cell r="B122">
            <v>74104</v>
          </cell>
          <cell r="C122">
            <v>239</v>
          </cell>
          <cell r="D122">
            <v>0</v>
          </cell>
          <cell r="E122">
            <v>195.75</v>
          </cell>
          <cell r="F122">
            <v>0</v>
          </cell>
          <cell r="G122">
            <v>195.75</v>
          </cell>
          <cell r="H122">
            <v>0</v>
          </cell>
          <cell r="I122">
            <v>195.75</v>
          </cell>
        </row>
        <row r="123">
          <cell r="B123" t="str">
            <v>Total 74104</v>
          </cell>
          <cell r="D123">
            <v>0</v>
          </cell>
          <cell r="E123">
            <v>104163.72000000002</v>
          </cell>
          <cell r="F123">
            <v>0</v>
          </cell>
          <cell r="G123">
            <v>104163.72000000002</v>
          </cell>
          <cell r="H123">
            <v>0</v>
          </cell>
          <cell r="I123">
            <v>104163.72000000002</v>
          </cell>
        </row>
        <row r="124">
          <cell r="B124" t="str">
            <v>Total general</v>
          </cell>
          <cell r="D124">
            <v>455978413</v>
          </cell>
          <cell r="E124">
            <v>132171550.56000002</v>
          </cell>
          <cell r="F124">
            <v>86870411.02000001</v>
          </cell>
          <cell r="G124">
            <v>501279552.54000014</v>
          </cell>
          <cell r="H124">
            <v>61530293.95</v>
          </cell>
          <cell r="I124">
            <v>439749258.5900001</v>
          </cell>
        </row>
      </sheetData>
      <sheetData sheetId="7">
        <row r="17">
          <cell r="B17" t="str">
            <v>Total 41201</v>
          </cell>
          <cell r="D17">
            <v>14013488.4</v>
          </cell>
          <cell r="E17">
            <v>5085601.160000001</v>
          </cell>
          <cell r="F17">
            <v>2669398.12</v>
          </cell>
          <cell r="G17">
            <v>822453.46</v>
          </cell>
          <cell r="H17">
            <v>822453.46</v>
          </cell>
          <cell r="I17">
            <v>816434.71</v>
          </cell>
          <cell r="J17">
            <v>8927887.24</v>
          </cell>
        </row>
        <row r="18">
          <cell r="B18">
            <v>41301</v>
          </cell>
          <cell r="C18">
            <v>124</v>
          </cell>
          <cell r="D18">
            <v>620156</v>
          </cell>
          <cell r="E18">
            <v>532080.8</v>
          </cell>
          <cell r="F18">
            <v>71895.8</v>
          </cell>
          <cell r="G18">
            <v>63722.3</v>
          </cell>
          <cell r="H18">
            <v>63722.3</v>
          </cell>
          <cell r="I18">
            <v>63722.3</v>
          </cell>
          <cell r="J18">
            <v>88075.2</v>
          </cell>
        </row>
        <row r="19">
          <cell r="B19">
            <v>41301</v>
          </cell>
          <cell r="C19">
            <v>102</v>
          </cell>
          <cell r="D19">
            <v>13300000</v>
          </cell>
          <cell r="E19">
            <v>655407.45</v>
          </cell>
          <cell r="F19">
            <v>627183.45</v>
          </cell>
          <cell r="G19">
            <v>594868.45</v>
          </cell>
          <cell r="H19">
            <v>594868.45</v>
          </cell>
          <cell r="I19">
            <v>594868.45</v>
          </cell>
          <cell r="J19">
            <v>12644592.55</v>
          </cell>
        </row>
        <row r="20">
          <cell r="B20">
            <v>41301</v>
          </cell>
          <cell r="C20">
            <v>123</v>
          </cell>
          <cell r="D20">
            <v>33500000</v>
          </cell>
          <cell r="E20">
            <v>15909515.59</v>
          </cell>
          <cell r="F20">
            <v>14150116.56</v>
          </cell>
          <cell r="G20">
            <v>10479811.88</v>
          </cell>
          <cell r="H20">
            <v>10479811.88</v>
          </cell>
          <cell r="I20">
            <v>10468835.88</v>
          </cell>
          <cell r="J20">
            <v>17590484.41</v>
          </cell>
        </row>
        <row r="21">
          <cell r="B21">
            <v>41301</v>
          </cell>
          <cell r="C21">
            <v>102</v>
          </cell>
          <cell r="D21">
            <v>5320000</v>
          </cell>
          <cell r="E21">
            <v>1006185.8</v>
          </cell>
          <cell r="F21">
            <v>766548.17</v>
          </cell>
          <cell r="G21">
            <v>736148.17</v>
          </cell>
          <cell r="H21">
            <v>736148.17</v>
          </cell>
          <cell r="I21">
            <v>736148.17</v>
          </cell>
          <cell r="J21">
            <v>4313814.2</v>
          </cell>
        </row>
        <row r="22">
          <cell r="B22">
            <v>41301</v>
          </cell>
          <cell r="C22">
            <v>191</v>
          </cell>
          <cell r="D22">
            <v>855760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855760</v>
          </cell>
        </row>
        <row r="23">
          <cell r="B23">
            <v>41301</v>
          </cell>
          <cell r="C23">
            <v>209</v>
          </cell>
          <cell r="D23">
            <v>11685686.6</v>
          </cell>
          <cell r="E23">
            <v>6931236.61</v>
          </cell>
          <cell r="F23">
            <v>3536164.87</v>
          </cell>
          <cell r="G23">
            <v>2000042.99</v>
          </cell>
          <cell r="H23">
            <v>2000042.99</v>
          </cell>
          <cell r="I23">
            <v>1994314.99</v>
          </cell>
          <cell r="J23">
            <v>4754449.99</v>
          </cell>
        </row>
        <row r="24">
          <cell r="B24">
            <v>41301</v>
          </cell>
          <cell r="C24">
            <v>102</v>
          </cell>
          <cell r="D24">
            <v>2660000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2660000</v>
          </cell>
        </row>
        <row r="25">
          <cell r="B25">
            <v>41301</v>
          </cell>
          <cell r="C25">
            <v>227</v>
          </cell>
          <cell r="D25">
            <v>2402400</v>
          </cell>
          <cell r="E25">
            <v>891967.87</v>
          </cell>
          <cell r="F25">
            <v>409767.87</v>
          </cell>
          <cell r="G25">
            <v>240366.87</v>
          </cell>
          <cell r="H25">
            <v>240366.87</v>
          </cell>
          <cell r="I25">
            <v>240366.87</v>
          </cell>
          <cell r="J25">
            <v>1510432.13</v>
          </cell>
        </row>
        <row r="26">
          <cell r="B26">
            <v>41301</v>
          </cell>
          <cell r="C26">
            <v>125</v>
          </cell>
          <cell r="D26">
            <v>7078400</v>
          </cell>
          <cell r="E26">
            <v>1349695.1</v>
          </cell>
          <cell r="F26">
            <v>1274111.1</v>
          </cell>
          <cell r="G26">
            <v>1107008.04</v>
          </cell>
          <cell r="H26">
            <v>1107008.04</v>
          </cell>
          <cell r="I26">
            <v>1104826.54</v>
          </cell>
          <cell r="J26">
            <v>5728704.9</v>
          </cell>
        </row>
        <row r="27">
          <cell r="B27">
            <v>41301</v>
          </cell>
          <cell r="C27">
            <v>0</v>
          </cell>
          <cell r="D27">
            <v>347863.2</v>
          </cell>
          <cell r="E27">
            <v>345043.25</v>
          </cell>
          <cell r="F27">
            <v>295546.88</v>
          </cell>
          <cell r="G27">
            <v>198113.01</v>
          </cell>
          <cell r="H27">
            <v>198113.01</v>
          </cell>
          <cell r="I27">
            <v>198113.01</v>
          </cell>
          <cell r="J27">
            <v>2819.95</v>
          </cell>
        </row>
        <row r="28">
          <cell r="B28" t="str">
            <v>Total 41301</v>
          </cell>
          <cell r="D28">
            <v>77770265.8</v>
          </cell>
          <cell r="E28">
            <v>27621132.470000003</v>
          </cell>
          <cell r="F28">
            <v>21131334.700000003</v>
          </cell>
          <cell r="G28">
            <v>15420081.709999999</v>
          </cell>
          <cell r="H28">
            <v>15420081.709999999</v>
          </cell>
          <cell r="I28">
            <v>15401196.209999999</v>
          </cell>
          <cell r="J28">
            <v>50149133.330000006</v>
          </cell>
        </row>
        <row r="29">
          <cell r="B29">
            <v>41305</v>
          </cell>
          <cell r="C29">
            <v>124</v>
          </cell>
          <cell r="D29">
            <v>533033</v>
          </cell>
          <cell r="E29">
            <v>533032.26</v>
          </cell>
          <cell r="F29">
            <v>533032.26</v>
          </cell>
          <cell r="G29">
            <v>479032.26</v>
          </cell>
          <cell r="H29">
            <v>479032.26</v>
          </cell>
          <cell r="I29">
            <v>477412.26</v>
          </cell>
          <cell r="J29">
            <v>0.74</v>
          </cell>
        </row>
        <row r="30">
          <cell r="B30">
            <v>41305</v>
          </cell>
          <cell r="C30">
            <v>102</v>
          </cell>
          <cell r="D30">
            <v>4823642</v>
          </cell>
          <cell r="E30">
            <v>4670437.64</v>
          </cell>
          <cell r="F30">
            <v>4611900</v>
          </cell>
          <cell r="G30">
            <v>3832600</v>
          </cell>
          <cell r="H30">
            <v>3832600</v>
          </cell>
          <cell r="I30">
            <v>3805037.26</v>
          </cell>
          <cell r="J30">
            <v>153204.36</v>
          </cell>
        </row>
        <row r="31">
          <cell r="B31">
            <v>41305</v>
          </cell>
          <cell r="C31">
            <v>123</v>
          </cell>
          <cell r="D31">
            <v>12698511.36</v>
          </cell>
          <cell r="E31">
            <v>10128719.64</v>
          </cell>
          <cell r="F31">
            <v>8683689.94</v>
          </cell>
          <cell r="G31">
            <v>8422738.49</v>
          </cell>
          <cell r="H31">
            <v>8422738.49</v>
          </cell>
          <cell r="I31">
            <v>8388954.16</v>
          </cell>
          <cell r="J31">
            <v>2569791.72</v>
          </cell>
        </row>
        <row r="32">
          <cell r="B32">
            <v>41305</v>
          </cell>
          <cell r="C32">
            <v>191</v>
          </cell>
          <cell r="D32">
            <v>374182</v>
          </cell>
          <cell r="E32">
            <v>373169.26</v>
          </cell>
          <cell r="F32">
            <v>363169.26</v>
          </cell>
          <cell r="G32">
            <v>268984.26</v>
          </cell>
          <cell r="H32">
            <v>268984.26</v>
          </cell>
          <cell r="I32">
            <v>267100.56</v>
          </cell>
          <cell r="J32">
            <v>1012.74</v>
          </cell>
        </row>
        <row r="33">
          <cell r="B33">
            <v>41305</v>
          </cell>
          <cell r="C33">
            <v>0</v>
          </cell>
          <cell r="D33">
            <v>450117.13</v>
          </cell>
          <cell r="E33">
            <v>450116.13</v>
          </cell>
          <cell r="F33">
            <v>450116.13</v>
          </cell>
          <cell r="G33">
            <v>404516.13</v>
          </cell>
          <cell r="H33">
            <v>404516.13</v>
          </cell>
          <cell r="I33">
            <v>403148.13</v>
          </cell>
          <cell r="J33">
            <v>1</v>
          </cell>
        </row>
        <row r="34">
          <cell r="B34">
            <v>41305</v>
          </cell>
          <cell r="C34">
            <v>209</v>
          </cell>
          <cell r="D34">
            <v>2711594</v>
          </cell>
          <cell r="E34">
            <v>2711580.25</v>
          </cell>
          <cell r="F34">
            <v>2711580.25</v>
          </cell>
          <cell r="G34">
            <v>2420291.2</v>
          </cell>
          <cell r="H34">
            <v>2420291.2</v>
          </cell>
          <cell r="I34">
            <v>2411131.25</v>
          </cell>
          <cell r="J34">
            <v>13.75</v>
          </cell>
        </row>
        <row r="35">
          <cell r="B35">
            <v>41305</v>
          </cell>
          <cell r="C35">
            <v>102</v>
          </cell>
          <cell r="D35">
            <v>456000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456000</v>
          </cell>
        </row>
        <row r="36">
          <cell r="B36">
            <v>41305</v>
          </cell>
          <cell r="C36">
            <v>227</v>
          </cell>
          <cell r="D36">
            <v>1617513.92</v>
          </cell>
          <cell r="E36">
            <v>757440.38</v>
          </cell>
          <cell r="F36">
            <v>736086.68</v>
          </cell>
          <cell r="G36">
            <v>616508.23</v>
          </cell>
          <cell r="H36">
            <v>616508.23</v>
          </cell>
          <cell r="I36">
            <v>613239.07</v>
          </cell>
          <cell r="J36">
            <v>860073.54</v>
          </cell>
        </row>
        <row r="37">
          <cell r="B37">
            <v>41305</v>
          </cell>
          <cell r="C37">
            <v>125</v>
          </cell>
          <cell r="D37">
            <v>18197560.74</v>
          </cell>
          <cell r="E37">
            <v>12648805.95</v>
          </cell>
          <cell r="F37">
            <v>11113671.43</v>
          </cell>
          <cell r="G37">
            <v>10109749.49</v>
          </cell>
          <cell r="H37">
            <v>10109749.49</v>
          </cell>
          <cell r="I37">
            <v>10073775.79</v>
          </cell>
          <cell r="J37">
            <v>5548754.79</v>
          </cell>
        </row>
        <row r="38">
          <cell r="B38">
            <v>41305</v>
          </cell>
          <cell r="C38">
            <v>0</v>
          </cell>
          <cell r="D38">
            <v>164825</v>
          </cell>
          <cell r="E38">
            <v>122432</v>
          </cell>
          <cell r="F38">
            <v>122432</v>
          </cell>
          <cell r="G38">
            <v>0</v>
          </cell>
          <cell r="H38">
            <v>0</v>
          </cell>
          <cell r="I38">
            <v>0</v>
          </cell>
          <cell r="J38">
            <v>42393</v>
          </cell>
        </row>
        <row r="39">
          <cell r="B39" t="str">
            <v>Total 41305</v>
          </cell>
          <cell r="D39">
            <v>42026979.14999999</v>
          </cell>
          <cell r="E39">
            <v>32395733.509999998</v>
          </cell>
          <cell r="F39">
            <v>29325677.95</v>
          </cell>
          <cell r="G39">
            <v>26554420.060000002</v>
          </cell>
          <cell r="H39">
            <v>26554420.060000002</v>
          </cell>
          <cell r="I39">
            <v>26439798.48</v>
          </cell>
          <cell r="J39">
            <v>9631245.64</v>
          </cell>
        </row>
        <row r="40">
          <cell r="B40">
            <v>43104</v>
          </cell>
          <cell r="C40">
            <v>102</v>
          </cell>
          <cell r="D40">
            <v>1060000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1060000</v>
          </cell>
        </row>
        <row r="41">
          <cell r="B41">
            <v>43104</v>
          </cell>
          <cell r="C41">
            <v>123</v>
          </cell>
          <cell r="D41">
            <v>17880000</v>
          </cell>
          <cell r="E41">
            <v>16683398.89</v>
          </cell>
          <cell r="F41">
            <v>9426616.75</v>
          </cell>
          <cell r="G41">
            <v>7449386.95</v>
          </cell>
          <cell r="H41">
            <v>7449386.95</v>
          </cell>
          <cell r="I41">
            <v>7449386.95</v>
          </cell>
          <cell r="J41">
            <v>1196601.11</v>
          </cell>
        </row>
        <row r="42">
          <cell r="B42">
            <v>43104</v>
          </cell>
          <cell r="C42">
            <v>191</v>
          </cell>
          <cell r="D42">
            <v>710576.8</v>
          </cell>
          <cell r="E42">
            <v>700000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10576.8</v>
          </cell>
        </row>
        <row r="43">
          <cell r="B43">
            <v>43104</v>
          </cell>
          <cell r="C43">
            <v>209</v>
          </cell>
          <cell r="D43">
            <v>13655313</v>
          </cell>
          <cell r="E43">
            <v>11239703.15</v>
          </cell>
          <cell r="F43">
            <v>10706258.99</v>
          </cell>
          <cell r="G43">
            <v>10703585.42</v>
          </cell>
          <cell r="H43">
            <v>10703585.42</v>
          </cell>
          <cell r="I43">
            <v>10703585.42</v>
          </cell>
          <cell r="J43">
            <v>2415609.85</v>
          </cell>
        </row>
        <row r="44">
          <cell r="B44">
            <v>43104</v>
          </cell>
          <cell r="C44">
            <v>125</v>
          </cell>
          <cell r="D44">
            <v>17889600</v>
          </cell>
          <cell r="E44">
            <v>125000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17764600</v>
          </cell>
        </row>
        <row r="45">
          <cell r="B45" t="str">
            <v>Total 43104</v>
          </cell>
          <cell r="D45">
            <v>51195489.8</v>
          </cell>
          <cell r="E45">
            <v>28748102.04</v>
          </cell>
          <cell r="F45">
            <v>20132875.740000002</v>
          </cell>
          <cell r="G45">
            <v>18152972.37</v>
          </cell>
          <cell r="H45">
            <v>18152972.37</v>
          </cell>
          <cell r="I45">
            <v>18152972.37</v>
          </cell>
          <cell r="J45">
            <v>22447387.759999998</v>
          </cell>
        </row>
        <row r="46">
          <cell r="B46">
            <v>51101</v>
          </cell>
          <cell r="C46">
            <v>102</v>
          </cell>
          <cell r="D46">
            <v>3550000</v>
          </cell>
          <cell r="E46">
            <v>19980.39</v>
          </cell>
          <cell r="F46">
            <v>19980.39</v>
          </cell>
          <cell r="G46">
            <v>19980.39</v>
          </cell>
          <cell r="H46">
            <v>19980.39</v>
          </cell>
          <cell r="I46">
            <v>19980.39</v>
          </cell>
          <cell r="J46">
            <v>3530019.61</v>
          </cell>
        </row>
        <row r="47">
          <cell r="B47">
            <v>51101</v>
          </cell>
          <cell r="C47">
            <v>124</v>
          </cell>
          <cell r="D47">
            <v>40435762</v>
          </cell>
          <cell r="E47">
            <v>38912862.5</v>
          </cell>
          <cell r="F47">
            <v>28399042.5</v>
          </cell>
          <cell r="G47">
            <v>25580037.6</v>
          </cell>
          <cell r="H47">
            <v>25580037.6</v>
          </cell>
          <cell r="I47">
            <v>25580037.6</v>
          </cell>
          <cell r="J47">
            <v>1522899.5</v>
          </cell>
        </row>
        <row r="48">
          <cell r="B48">
            <v>51101</v>
          </cell>
          <cell r="C48">
            <v>102</v>
          </cell>
          <cell r="D48">
            <v>95000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95000</v>
          </cell>
        </row>
        <row r="49">
          <cell r="B49">
            <v>51101</v>
          </cell>
          <cell r="C49">
            <v>191</v>
          </cell>
          <cell r="D49">
            <v>106970</v>
          </cell>
          <cell r="E49">
            <v>15690</v>
          </cell>
          <cell r="F49">
            <v>15690</v>
          </cell>
          <cell r="G49">
            <v>15690</v>
          </cell>
          <cell r="H49">
            <v>15690</v>
          </cell>
          <cell r="I49">
            <v>15690</v>
          </cell>
          <cell r="J49">
            <v>91280</v>
          </cell>
        </row>
        <row r="50">
          <cell r="B50">
            <v>51101</v>
          </cell>
          <cell r="C50">
            <v>209</v>
          </cell>
          <cell r="D50">
            <v>15542848</v>
          </cell>
          <cell r="E50">
            <v>9297957.11</v>
          </cell>
          <cell r="F50">
            <v>7033463</v>
          </cell>
          <cell r="G50">
            <v>2809602</v>
          </cell>
          <cell r="H50">
            <v>2809602</v>
          </cell>
          <cell r="I50">
            <v>2809602</v>
          </cell>
          <cell r="J50">
            <v>6244890.89</v>
          </cell>
        </row>
        <row r="51">
          <cell r="B51">
            <v>51101</v>
          </cell>
          <cell r="C51">
            <v>227</v>
          </cell>
          <cell r="D51">
            <v>1342900</v>
          </cell>
          <cell r="E51">
            <v>1167731</v>
          </cell>
          <cell r="F51">
            <v>33731</v>
          </cell>
          <cell r="G51">
            <v>33731</v>
          </cell>
          <cell r="H51">
            <v>33731</v>
          </cell>
          <cell r="I51">
            <v>33731</v>
          </cell>
          <cell r="J51">
            <v>175169</v>
          </cell>
        </row>
        <row r="52">
          <cell r="B52">
            <v>51101</v>
          </cell>
          <cell r="C52">
            <v>125</v>
          </cell>
          <cell r="D52">
            <v>276500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276500</v>
          </cell>
        </row>
        <row r="53">
          <cell r="B53">
            <v>51101</v>
          </cell>
          <cell r="C53">
            <v>123</v>
          </cell>
          <cell r="D53">
            <v>6200000</v>
          </cell>
          <cell r="E53">
            <v>4993287.2</v>
          </cell>
          <cell r="F53">
            <v>4874487.2</v>
          </cell>
          <cell r="G53">
            <v>501247.2</v>
          </cell>
          <cell r="H53">
            <v>501247.2</v>
          </cell>
          <cell r="I53">
            <v>501247.2</v>
          </cell>
          <cell r="J53">
            <v>1206712.8</v>
          </cell>
        </row>
        <row r="54">
          <cell r="B54" t="str">
            <v>Total 51101</v>
          </cell>
          <cell r="D54">
            <v>67549980</v>
          </cell>
          <cell r="E54">
            <v>54407508.2</v>
          </cell>
          <cell r="F54">
            <v>40376394.09</v>
          </cell>
          <cell r="G54">
            <v>28960288.19</v>
          </cell>
          <cell r="H54">
            <v>28960288.19</v>
          </cell>
          <cell r="I54">
            <v>28960288.19</v>
          </cell>
          <cell r="J54">
            <v>13142471.8</v>
          </cell>
        </row>
        <row r="55">
          <cell r="B55">
            <v>51201</v>
          </cell>
          <cell r="C55">
            <v>124</v>
          </cell>
          <cell r="D55">
            <v>90272015.24</v>
          </cell>
          <cell r="E55">
            <v>85475535.03</v>
          </cell>
          <cell r="F55">
            <v>35984909.4</v>
          </cell>
          <cell r="G55">
            <v>14153639.7</v>
          </cell>
          <cell r="H55">
            <v>14153639.7</v>
          </cell>
          <cell r="I55">
            <v>14153639.7</v>
          </cell>
          <cell r="J55">
            <v>4796480.21</v>
          </cell>
        </row>
        <row r="56">
          <cell r="B56">
            <v>51201</v>
          </cell>
          <cell r="C56">
            <v>209</v>
          </cell>
          <cell r="D56">
            <v>57355511.27</v>
          </cell>
          <cell r="E56">
            <v>47673960.9</v>
          </cell>
          <cell r="F56">
            <v>8405861.98</v>
          </cell>
          <cell r="G56">
            <v>4213589.69</v>
          </cell>
          <cell r="H56">
            <v>4213589.69</v>
          </cell>
          <cell r="I56">
            <v>4213589.69</v>
          </cell>
          <cell r="J56">
            <v>9681550.37</v>
          </cell>
        </row>
        <row r="57">
          <cell r="B57">
            <v>51201</v>
          </cell>
          <cell r="C57">
            <v>227</v>
          </cell>
          <cell r="D57">
            <v>12039067.2</v>
          </cell>
          <cell r="E57">
            <v>9223002.68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2816064.52</v>
          </cell>
        </row>
        <row r="58">
          <cell r="B58">
            <v>51201</v>
          </cell>
          <cell r="C58">
            <v>123</v>
          </cell>
          <cell r="D58">
            <v>900000</v>
          </cell>
          <cell r="E58">
            <v>824787.79</v>
          </cell>
          <cell r="F58">
            <v>824787.79</v>
          </cell>
          <cell r="G58">
            <v>824787.76</v>
          </cell>
          <cell r="H58">
            <v>824787.76</v>
          </cell>
          <cell r="I58">
            <v>824787.76</v>
          </cell>
          <cell r="J58">
            <v>75212.21</v>
          </cell>
        </row>
        <row r="59">
          <cell r="B59" t="str">
            <v>Total 51201</v>
          </cell>
          <cell r="D59">
            <v>160566593.70999998</v>
          </cell>
          <cell r="E59">
            <v>143197286.4</v>
          </cell>
          <cell r="F59">
            <v>45215559.169999994</v>
          </cell>
          <cell r="G59">
            <v>19192017.150000002</v>
          </cell>
          <cell r="H59">
            <v>19192017.150000002</v>
          </cell>
          <cell r="I59">
            <v>19192017.150000002</v>
          </cell>
          <cell r="J59">
            <v>17369307.31</v>
          </cell>
        </row>
        <row r="60">
          <cell r="B60">
            <v>55203</v>
          </cell>
          <cell r="C60">
            <v>102</v>
          </cell>
          <cell r="D60">
            <v>3040000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3040000</v>
          </cell>
        </row>
        <row r="61">
          <cell r="B61">
            <v>55203</v>
          </cell>
          <cell r="C61">
            <v>123</v>
          </cell>
          <cell r="D61">
            <v>20000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20000</v>
          </cell>
        </row>
        <row r="62">
          <cell r="B62">
            <v>55203</v>
          </cell>
          <cell r="C62">
            <v>209</v>
          </cell>
          <cell r="D62">
            <v>12900938</v>
          </cell>
          <cell r="E62">
            <v>12793261.71</v>
          </cell>
          <cell r="F62">
            <v>9110067.3</v>
          </cell>
          <cell r="G62">
            <v>9017920.54</v>
          </cell>
          <cell r="H62">
            <v>9017920.54</v>
          </cell>
          <cell r="I62">
            <v>9017920.54</v>
          </cell>
          <cell r="J62">
            <v>107676.29</v>
          </cell>
        </row>
        <row r="63">
          <cell r="B63" t="str">
            <v>Total 55203</v>
          </cell>
          <cell r="D63">
            <v>15960938</v>
          </cell>
          <cell r="E63">
            <v>12793261.71</v>
          </cell>
          <cell r="F63">
            <v>9110067.3</v>
          </cell>
          <cell r="G63">
            <v>9017920.54</v>
          </cell>
          <cell r="H63">
            <v>9017920.54</v>
          </cell>
          <cell r="I63">
            <v>9017920.54</v>
          </cell>
          <cell r="J63">
            <v>3167676.29</v>
          </cell>
        </row>
        <row r="64">
          <cell r="B64">
            <v>74101</v>
          </cell>
          <cell r="C64">
            <v>102</v>
          </cell>
          <cell r="D64">
            <v>6469.2</v>
          </cell>
          <cell r="E64">
            <v>6469.2</v>
          </cell>
          <cell r="F64">
            <v>6469.2</v>
          </cell>
          <cell r="G64">
            <v>6469.2</v>
          </cell>
          <cell r="H64">
            <v>6469.2</v>
          </cell>
          <cell r="I64">
            <v>6469.2</v>
          </cell>
          <cell r="J64">
            <v>0</v>
          </cell>
        </row>
        <row r="65">
          <cell r="B65">
            <v>74101</v>
          </cell>
          <cell r="C65">
            <v>209</v>
          </cell>
          <cell r="D65">
            <v>500864.19</v>
          </cell>
          <cell r="E65">
            <v>493656.69</v>
          </cell>
          <cell r="F65">
            <v>493656.69</v>
          </cell>
          <cell r="G65">
            <v>493656.69</v>
          </cell>
          <cell r="H65">
            <v>493656.69</v>
          </cell>
          <cell r="I65">
            <v>493656.69</v>
          </cell>
          <cell r="J65">
            <v>7207.5</v>
          </cell>
        </row>
        <row r="66">
          <cell r="B66">
            <v>74101</v>
          </cell>
          <cell r="C66">
            <v>125</v>
          </cell>
          <cell r="D66">
            <v>13620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13620</v>
          </cell>
        </row>
        <row r="67">
          <cell r="B67">
            <v>74101</v>
          </cell>
          <cell r="C67">
            <v>0</v>
          </cell>
          <cell r="D67">
            <v>0</v>
          </cell>
          <cell r="E67">
            <v>8496.73</v>
          </cell>
          <cell r="F67">
            <v>8496.73</v>
          </cell>
          <cell r="G67">
            <v>8496.73</v>
          </cell>
          <cell r="H67">
            <v>8496.73</v>
          </cell>
          <cell r="I67">
            <v>8496.73</v>
          </cell>
          <cell r="J67">
            <v>-8496.73</v>
          </cell>
        </row>
        <row r="68">
          <cell r="B68" t="str">
            <v>Total 74101</v>
          </cell>
          <cell r="D68">
            <v>520953.39</v>
          </cell>
          <cell r="E68">
            <v>508622.62</v>
          </cell>
          <cell r="F68">
            <v>508622.62</v>
          </cell>
          <cell r="G68">
            <v>508622.62</v>
          </cell>
          <cell r="H68">
            <v>508622.62</v>
          </cell>
          <cell r="I68">
            <v>508622.62</v>
          </cell>
          <cell r="J68">
            <v>12330.77</v>
          </cell>
        </row>
        <row r="69">
          <cell r="B69">
            <v>74102</v>
          </cell>
          <cell r="C69">
            <v>124</v>
          </cell>
          <cell r="D69">
            <v>9563.85</v>
          </cell>
          <cell r="E69">
            <v>9563.85</v>
          </cell>
          <cell r="F69">
            <v>9563.85</v>
          </cell>
          <cell r="G69">
            <v>9563.85</v>
          </cell>
          <cell r="H69">
            <v>9563.85</v>
          </cell>
          <cell r="I69">
            <v>9563.85</v>
          </cell>
          <cell r="J69">
            <v>0</v>
          </cell>
        </row>
        <row r="70">
          <cell r="B70">
            <v>74102</v>
          </cell>
          <cell r="C70">
            <v>102</v>
          </cell>
          <cell r="D70">
            <v>5117934.64</v>
          </cell>
          <cell r="E70">
            <v>5117934.64</v>
          </cell>
          <cell r="F70">
            <v>5117934.64</v>
          </cell>
          <cell r="G70">
            <v>5117934.64</v>
          </cell>
          <cell r="H70">
            <v>5117934.64</v>
          </cell>
          <cell r="I70">
            <v>5117934.64</v>
          </cell>
          <cell r="J70">
            <v>0</v>
          </cell>
        </row>
        <row r="71">
          <cell r="B71">
            <v>74102</v>
          </cell>
          <cell r="C71">
            <v>123</v>
          </cell>
          <cell r="D71">
            <v>1227100.67</v>
          </cell>
          <cell r="E71">
            <v>1225826.56</v>
          </cell>
          <cell r="F71">
            <v>1225826.56</v>
          </cell>
          <cell r="G71">
            <v>1225826.56</v>
          </cell>
          <cell r="H71">
            <v>1225826.56</v>
          </cell>
          <cell r="I71">
            <v>1225826.56</v>
          </cell>
          <cell r="J71">
            <v>1274.11</v>
          </cell>
        </row>
        <row r="72">
          <cell r="B72">
            <v>74102</v>
          </cell>
          <cell r="C72">
            <v>191</v>
          </cell>
          <cell r="D72">
            <v>33013.48</v>
          </cell>
          <cell r="E72">
            <v>33013.48</v>
          </cell>
          <cell r="F72">
            <v>33013.48</v>
          </cell>
          <cell r="G72">
            <v>33013.48</v>
          </cell>
          <cell r="H72">
            <v>33013.48</v>
          </cell>
          <cell r="I72">
            <v>33013.48</v>
          </cell>
          <cell r="J72">
            <v>0</v>
          </cell>
        </row>
        <row r="73">
          <cell r="B73">
            <v>74102</v>
          </cell>
          <cell r="C73">
            <v>209</v>
          </cell>
          <cell r="D73">
            <v>1691586.95</v>
          </cell>
          <cell r="E73">
            <v>1659125.95</v>
          </cell>
          <cell r="F73">
            <v>1659125.95</v>
          </cell>
          <cell r="G73">
            <v>1659125.95</v>
          </cell>
          <cell r="H73">
            <v>1659125.95</v>
          </cell>
          <cell r="I73">
            <v>1659125.95</v>
          </cell>
          <cell r="J73">
            <v>32461</v>
          </cell>
        </row>
        <row r="74">
          <cell r="B74">
            <v>74102</v>
          </cell>
          <cell r="C74">
            <v>102</v>
          </cell>
          <cell r="D74">
            <v>1667.36</v>
          </cell>
          <cell r="E74">
            <v>1667.36</v>
          </cell>
          <cell r="F74">
            <v>1667.36</v>
          </cell>
          <cell r="G74">
            <v>1667.36</v>
          </cell>
          <cell r="H74">
            <v>1667.36</v>
          </cell>
          <cell r="I74">
            <v>1667.36</v>
          </cell>
          <cell r="J74">
            <v>0</v>
          </cell>
        </row>
        <row r="75">
          <cell r="B75">
            <v>74102</v>
          </cell>
          <cell r="C75">
            <v>227</v>
          </cell>
          <cell r="D75">
            <v>1580.55</v>
          </cell>
          <cell r="E75">
            <v>1580.55</v>
          </cell>
          <cell r="F75">
            <v>1580.55</v>
          </cell>
          <cell r="G75">
            <v>1580.55</v>
          </cell>
          <cell r="H75">
            <v>1580.55</v>
          </cell>
          <cell r="I75">
            <v>1580.55</v>
          </cell>
          <cell r="J75">
            <v>0</v>
          </cell>
        </row>
        <row r="76">
          <cell r="B76">
            <v>74102</v>
          </cell>
          <cell r="C76">
            <v>125</v>
          </cell>
          <cell r="D76">
            <v>1803521.36</v>
          </cell>
          <cell r="E76">
            <v>1803521.36</v>
          </cell>
          <cell r="F76">
            <v>1803521.36</v>
          </cell>
          <cell r="G76">
            <v>1803521.36</v>
          </cell>
          <cell r="H76">
            <v>1803521.36</v>
          </cell>
          <cell r="I76">
            <v>1803521.36</v>
          </cell>
          <cell r="J76">
            <v>0</v>
          </cell>
        </row>
        <row r="78">
          <cell r="F78">
            <v>9929265.61</v>
          </cell>
          <cell r="G78">
            <v>9929265.61</v>
          </cell>
          <cell r="H78">
            <v>9929265.61</v>
          </cell>
          <cell r="I78">
            <v>9929265.61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  <sheetName val="30-06-17 (1)"/>
      <sheetName val="30-06-17 (2)"/>
      <sheetName val="ejec2dotrim"/>
      <sheetName val="30-09-17 (2)"/>
    </sheetNames>
    <sheetDataSet>
      <sheetData sheetId="3">
        <row r="17">
          <cell r="B17" t="str">
            <v>Total 41201</v>
          </cell>
          <cell r="D17">
            <v>14219048</v>
          </cell>
          <cell r="E17">
            <v>0</v>
          </cell>
          <cell r="F17">
            <v>0</v>
          </cell>
          <cell r="G17">
            <v>14219048</v>
          </cell>
          <cell r="H17">
            <v>6243809.600000001</v>
          </cell>
          <cell r="I17">
            <v>7975238.4</v>
          </cell>
        </row>
        <row r="18">
          <cell r="B18">
            <v>41301</v>
          </cell>
          <cell r="C18">
            <v>124</v>
          </cell>
          <cell r="D18">
            <v>620156</v>
          </cell>
          <cell r="E18">
            <v>0</v>
          </cell>
          <cell r="F18">
            <v>0</v>
          </cell>
          <cell r="G18">
            <v>620156</v>
          </cell>
          <cell r="H18">
            <v>124031.2</v>
          </cell>
          <cell r="I18">
            <v>496124.8</v>
          </cell>
        </row>
        <row r="19">
          <cell r="B19">
            <v>41301</v>
          </cell>
          <cell r="C19">
            <v>102</v>
          </cell>
          <cell r="D19">
            <v>16625000</v>
          </cell>
          <cell r="E19">
            <v>0</v>
          </cell>
          <cell r="F19">
            <v>0</v>
          </cell>
          <cell r="G19">
            <v>16625000</v>
          </cell>
          <cell r="H19">
            <v>3325000</v>
          </cell>
          <cell r="I19">
            <v>13300000</v>
          </cell>
        </row>
        <row r="20">
          <cell r="B20">
            <v>41301</v>
          </cell>
          <cell r="C20">
            <v>123</v>
          </cell>
          <cell r="D20">
            <v>15900000</v>
          </cell>
          <cell r="E20">
            <v>0</v>
          </cell>
          <cell r="F20">
            <v>0</v>
          </cell>
          <cell r="G20">
            <v>15900000</v>
          </cell>
          <cell r="H20">
            <v>3180000</v>
          </cell>
          <cell r="I20">
            <v>12720000</v>
          </cell>
        </row>
        <row r="21">
          <cell r="B21">
            <v>41301</v>
          </cell>
          <cell r="C21">
            <v>102</v>
          </cell>
          <cell r="D21">
            <v>6650000</v>
          </cell>
          <cell r="E21">
            <v>0</v>
          </cell>
          <cell r="F21">
            <v>0</v>
          </cell>
          <cell r="G21">
            <v>6650000</v>
          </cell>
          <cell r="H21">
            <v>1330000</v>
          </cell>
          <cell r="I21">
            <v>5320000</v>
          </cell>
        </row>
        <row r="22">
          <cell r="B22">
            <v>41301</v>
          </cell>
          <cell r="C22">
            <v>191</v>
          </cell>
          <cell r="D22">
            <v>1069700</v>
          </cell>
          <cell r="E22">
            <v>0</v>
          </cell>
          <cell r="F22">
            <v>0</v>
          </cell>
          <cell r="G22">
            <v>1069700</v>
          </cell>
          <cell r="H22">
            <v>213940</v>
          </cell>
          <cell r="I22">
            <v>855760</v>
          </cell>
        </row>
        <row r="23">
          <cell r="B23">
            <v>41301</v>
          </cell>
          <cell r="C23">
            <v>209</v>
          </cell>
          <cell r="D23">
            <v>3518437</v>
          </cell>
          <cell r="E23">
            <v>3014137.5</v>
          </cell>
          <cell r="F23">
            <v>0</v>
          </cell>
          <cell r="G23">
            <v>6532574.5</v>
          </cell>
          <cell r="H23">
            <v>703687.4</v>
          </cell>
          <cell r="I23">
            <v>5828887.1</v>
          </cell>
        </row>
        <row r="24">
          <cell r="B24">
            <v>41301</v>
          </cell>
          <cell r="C24">
            <v>102</v>
          </cell>
          <cell r="D24">
            <v>3325000</v>
          </cell>
          <cell r="E24">
            <v>0</v>
          </cell>
          <cell r="F24">
            <v>0</v>
          </cell>
          <cell r="G24">
            <v>3325000</v>
          </cell>
          <cell r="H24">
            <v>665000</v>
          </cell>
          <cell r="I24">
            <v>2660000</v>
          </cell>
        </row>
        <row r="25">
          <cell r="B25">
            <v>41301</v>
          </cell>
          <cell r="C25">
            <v>227</v>
          </cell>
          <cell r="D25">
            <v>3003000</v>
          </cell>
          <cell r="E25">
            <v>0</v>
          </cell>
          <cell r="F25">
            <v>0</v>
          </cell>
          <cell r="G25">
            <v>3003000</v>
          </cell>
          <cell r="H25">
            <v>600600</v>
          </cell>
          <cell r="I25">
            <v>2402400</v>
          </cell>
        </row>
        <row r="26">
          <cell r="B26">
            <v>41301</v>
          </cell>
          <cell r="C26">
            <v>125</v>
          </cell>
          <cell r="D26">
            <v>8848000</v>
          </cell>
          <cell r="E26">
            <v>0</v>
          </cell>
          <cell r="F26">
            <v>0</v>
          </cell>
          <cell r="G26">
            <v>8848000</v>
          </cell>
          <cell r="H26">
            <v>1769600</v>
          </cell>
          <cell r="I26">
            <v>7078400</v>
          </cell>
        </row>
        <row r="27">
          <cell r="B27">
            <v>41301</v>
          </cell>
          <cell r="C27">
            <v>0</v>
          </cell>
          <cell r="D27">
            <v>434829</v>
          </cell>
          <cell r="E27">
            <v>0</v>
          </cell>
          <cell r="F27">
            <v>0</v>
          </cell>
          <cell r="G27">
            <v>434829</v>
          </cell>
          <cell r="H27">
            <v>86965.8</v>
          </cell>
          <cell r="I27">
            <v>347863.2</v>
          </cell>
        </row>
        <row r="28">
          <cell r="B28" t="str">
            <v>Total 41301</v>
          </cell>
          <cell r="D28">
            <v>59994122</v>
          </cell>
          <cell r="E28">
            <v>3014137.5</v>
          </cell>
          <cell r="F28">
            <v>0</v>
          </cell>
          <cell r="G28">
            <v>63008259.5</v>
          </cell>
          <cell r="H28">
            <v>11998824.4</v>
          </cell>
          <cell r="I28">
            <v>51009435.1</v>
          </cell>
        </row>
        <row r="29">
          <cell r="B29">
            <v>41305</v>
          </cell>
          <cell r="C29">
            <v>124</v>
          </cell>
          <cell r="D29">
            <v>2480625</v>
          </cell>
          <cell r="E29">
            <v>0</v>
          </cell>
          <cell r="F29">
            <v>0</v>
          </cell>
          <cell r="G29">
            <v>2480625</v>
          </cell>
          <cell r="H29">
            <v>2109592.74</v>
          </cell>
          <cell r="I29">
            <v>371032.26</v>
          </cell>
        </row>
        <row r="30">
          <cell r="B30">
            <v>41305</v>
          </cell>
          <cell r="C30">
            <v>102</v>
          </cell>
          <cell r="D30">
            <v>9475000</v>
          </cell>
          <cell r="E30">
            <v>0</v>
          </cell>
          <cell r="F30">
            <v>0</v>
          </cell>
          <cell r="G30">
            <v>9475000</v>
          </cell>
          <cell r="H30">
            <v>6888400</v>
          </cell>
          <cell r="I30">
            <v>2586600</v>
          </cell>
        </row>
        <row r="31">
          <cell r="B31">
            <v>41305</v>
          </cell>
          <cell r="C31">
            <v>123</v>
          </cell>
          <cell r="D31">
            <v>9875000</v>
          </cell>
          <cell r="E31">
            <v>0</v>
          </cell>
          <cell r="F31">
            <v>0</v>
          </cell>
          <cell r="G31">
            <v>9875000</v>
          </cell>
          <cell r="H31">
            <v>3568935</v>
          </cell>
          <cell r="I31">
            <v>6306065</v>
          </cell>
        </row>
        <row r="32">
          <cell r="B32">
            <v>41305</v>
          </cell>
          <cell r="C32">
            <v>191</v>
          </cell>
          <cell r="D32">
            <v>3321700</v>
          </cell>
          <cell r="E32">
            <v>0</v>
          </cell>
          <cell r="F32">
            <v>0</v>
          </cell>
          <cell r="G32">
            <v>3321700</v>
          </cell>
          <cell r="H32">
            <v>2957518</v>
          </cell>
          <cell r="I32">
            <v>364182</v>
          </cell>
        </row>
        <row r="33">
          <cell r="B33">
            <v>41305</v>
          </cell>
          <cell r="C33">
            <v>0</v>
          </cell>
          <cell r="D33">
            <v>549288</v>
          </cell>
          <cell r="E33">
            <v>0</v>
          </cell>
          <cell r="F33">
            <v>0</v>
          </cell>
          <cell r="G33">
            <v>549288</v>
          </cell>
          <cell r="H33">
            <v>235971.79</v>
          </cell>
          <cell r="I33">
            <v>313316.21</v>
          </cell>
        </row>
        <row r="34">
          <cell r="B34">
            <v>41305</v>
          </cell>
          <cell r="C34">
            <v>209</v>
          </cell>
          <cell r="D34">
            <v>5864063</v>
          </cell>
          <cell r="E34">
            <v>0</v>
          </cell>
          <cell r="F34">
            <v>0</v>
          </cell>
          <cell r="G34">
            <v>5864063</v>
          </cell>
          <cell r="H34">
            <v>3910000</v>
          </cell>
          <cell r="I34">
            <v>1954063</v>
          </cell>
        </row>
        <row r="35">
          <cell r="B35">
            <v>41305</v>
          </cell>
          <cell r="C35">
            <v>102</v>
          </cell>
          <cell r="D35">
            <v>2850000</v>
          </cell>
          <cell r="E35">
            <v>0</v>
          </cell>
          <cell r="F35">
            <v>0</v>
          </cell>
          <cell r="G35">
            <v>2850000</v>
          </cell>
          <cell r="H35">
            <v>2394000</v>
          </cell>
          <cell r="I35">
            <v>456000</v>
          </cell>
        </row>
        <row r="36">
          <cell r="B36">
            <v>41305</v>
          </cell>
          <cell r="C36">
            <v>227</v>
          </cell>
          <cell r="D36">
            <v>1072500</v>
          </cell>
          <cell r="E36">
            <v>0</v>
          </cell>
          <cell r="F36">
            <v>0</v>
          </cell>
          <cell r="G36">
            <v>1072500</v>
          </cell>
          <cell r="H36">
            <v>555194</v>
          </cell>
          <cell r="I36">
            <v>517306</v>
          </cell>
        </row>
        <row r="37">
          <cell r="B37">
            <v>41305</v>
          </cell>
          <cell r="C37">
            <v>125</v>
          </cell>
          <cell r="D37">
            <v>6037000</v>
          </cell>
          <cell r="E37">
            <v>6000000</v>
          </cell>
          <cell r="F37">
            <v>0</v>
          </cell>
          <cell r="G37">
            <v>12037000</v>
          </cell>
          <cell r="H37">
            <v>594092</v>
          </cell>
          <cell r="I37">
            <v>11442908</v>
          </cell>
        </row>
        <row r="38">
          <cell r="B38">
            <v>41305</v>
          </cell>
          <cell r="C38">
            <v>0</v>
          </cell>
          <cell r="D38">
            <v>0</v>
          </cell>
          <cell r="E38">
            <v>164825</v>
          </cell>
          <cell r="F38">
            <v>0</v>
          </cell>
          <cell r="G38">
            <v>164825</v>
          </cell>
          <cell r="H38">
            <v>0</v>
          </cell>
          <cell r="I38">
            <v>164825</v>
          </cell>
        </row>
        <row r="39">
          <cell r="B39" t="str">
            <v>Total 41305</v>
          </cell>
          <cell r="D39">
            <v>41525176</v>
          </cell>
          <cell r="E39">
            <v>6164825</v>
          </cell>
          <cell r="F39">
            <v>0</v>
          </cell>
          <cell r="G39">
            <v>47690001</v>
          </cell>
          <cell r="H39">
            <v>23213703.53</v>
          </cell>
          <cell r="I39">
            <v>24476297.47</v>
          </cell>
        </row>
        <row r="40">
          <cell r="B40">
            <v>43104</v>
          </cell>
          <cell r="C40">
            <v>102</v>
          </cell>
          <cell r="D40">
            <v>29450000</v>
          </cell>
          <cell r="E40">
            <v>0</v>
          </cell>
          <cell r="F40">
            <v>0</v>
          </cell>
          <cell r="G40">
            <v>29450000</v>
          </cell>
          <cell r="H40">
            <v>29390000</v>
          </cell>
          <cell r="I40">
            <v>60000</v>
          </cell>
        </row>
        <row r="41">
          <cell r="B41">
            <v>43104</v>
          </cell>
          <cell r="C41">
            <v>123</v>
          </cell>
          <cell r="D41">
            <v>23850000</v>
          </cell>
          <cell r="E41">
            <v>0</v>
          </cell>
          <cell r="F41">
            <v>0</v>
          </cell>
          <cell r="G41">
            <v>23850000</v>
          </cell>
          <cell r="H41">
            <v>4770000</v>
          </cell>
          <cell r="I41">
            <v>19080000</v>
          </cell>
        </row>
        <row r="42">
          <cell r="B42">
            <v>43104</v>
          </cell>
          <cell r="C42">
            <v>191</v>
          </cell>
          <cell r="D42">
            <v>888221</v>
          </cell>
          <cell r="E42">
            <v>0</v>
          </cell>
          <cell r="F42">
            <v>0</v>
          </cell>
          <cell r="G42">
            <v>888221</v>
          </cell>
          <cell r="H42">
            <v>177644.2</v>
          </cell>
          <cell r="I42">
            <v>710576.8</v>
          </cell>
        </row>
        <row r="43">
          <cell r="B43">
            <v>43104</v>
          </cell>
          <cell r="C43">
            <v>209</v>
          </cell>
          <cell r="D43">
            <v>10555313</v>
          </cell>
          <cell r="E43">
            <v>0</v>
          </cell>
          <cell r="F43">
            <v>3000000</v>
          </cell>
          <cell r="G43">
            <v>7555313</v>
          </cell>
          <cell r="H43">
            <v>0</v>
          </cell>
          <cell r="I43">
            <v>7555313</v>
          </cell>
        </row>
        <row r="44">
          <cell r="B44">
            <v>43104</v>
          </cell>
          <cell r="C44">
            <v>125</v>
          </cell>
          <cell r="D44">
            <v>29862000</v>
          </cell>
          <cell r="E44">
            <v>0</v>
          </cell>
          <cell r="F44">
            <v>6000000</v>
          </cell>
          <cell r="G44">
            <v>23862000</v>
          </cell>
          <cell r="H44">
            <v>5972400</v>
          </cell>
          <cell r="I44">
            <v>17889600</v>
          </cell>
        </row>
        <row r="45">
          <cell r="B45" t="str">
            <v>Total 43104</v>
          </cell>
          <cell r="D45">
            <v>94605534</v>
          </cell>
          <cell r="E45">
            <v>0</v>
          </cell>
          <cell r="F45">
            <v>9000000</v>
          </cell>
          <cell r="G45">
            <v>85605534</v>
          </cell>
          <cell r="H45">
            <v>40310044.2</v>
          </cell>
          <cell r="I45">
            <v>45295489.8</v>
          </cell>
        </row>
        <row r="46">
          <cell r="B46">
            <v>44101</v>
          </cell>
          <cell r="C46">
            <v>102</v>
          </cell>
          <cell r="D46">
            <v>0</v>
          </cell>
          <cell r="E46">
            <v>3584257.41</v>
          </cell>
          <cell r="F46">
            <v>0</v>
          </cell>
          <cell r="G46">
            <v>3584257.41</v>
          </cell>
          <cell r="H46">
            <v>3584257.41</v>
          </cell>
          <cell r="I46">
            <v>0</v>
          </cell>
        </row>
        <row r="47">
          <cell r="B47">
            <v>44101</v>
          </cell>
          <cell r="C47">
            <v>123</v>
          </cell>
          <cell r="D47">
            <v>0</v>
          </cell>
          <cell r="E47">
            <v>2501240.36</v>
          </cell>
          <cell r="F47">
            <v>0</v>
          </cell>
          <cell r="G47">
            <v>2501240.36</v>
          </cell>
          <cell r="H47">
            <v>2501240.36</v>
          </cell>
          <cell r="I47">
            <v>0</v>
          </cell>
        </row>
        <row r="48">
          <cell r="B48">
            <v>44101</v>
          </cell>
          <cell r="C48">
            <v>124</v>
          </cell>
          <cell r="D48">
            <v>0</v>
          </cell>
          <cell r="E48">
            <v>6535380.5</v>
          </cell>
          <cell r="F48">
            <v>0</v>
          </cell>
          <cell r="G48">
            <v>6535380.5</v>
          </cell>
          <cell r="H48">
            <v>6535380.5</v>
          </cell>
          <cell r="I48">
            <v>0</v>
          </cell>
        </row>
        <row r="49">
          <cell r="B49">
            <v>44101</v>
          </cell>
          <cell r="C49">
            <v>125</v>
          </cell>
          <cell r="D49">
            <v>0</v>
          </cell>
          <cell r="E49">
            <v>6646359.74</v>
          </cell>
          <cell r="F49">
            <v>0</v>
          </cell>
          <cell r="G49">
            <v>6646359.74</v>
          </cell>
          <cell r="H49">
            <v>6646359.74</v>
          </cell>
          <cell r="I49">
            <v>0</v>
          </cell>
        </row>
        <row r="50">
          <cell r="B50">
            <v>44101</v>
          </cell>
          <cell r="C50">
            <v>191</v>
          </cell>
          <cell r="D50">
            <v>0</v>
          </cell>
          <cell r="E50">
            <v>973437.52</v>
          </cell>
          <cell r="F50">
            <v>0</v>
          </cell>
          <cell r="G50">
            <v>973437.52</v>
          </cell>
          <cell r="H50">
            <v>973437.52</v>
          </cell>
          <cell r="I50">
            <v>0</v>
          </cell>
        </row>
        <row r="51">
          <cell r="B51">
            <v>44101</v>
          </cell>
          <cell r="C51">
            <v>227</v>
          </cell>
          <cell r="D51">
            <v>0</v>
          </cell>
          <cell r="E51">
            <v>830630.92</v>
          </cell>
          <cell r="F51">
            <v>0</v>
          </cell>
          <cell r="G51">
            <v>830630.92</v>
          </cell>
          <cell r="H51">
            <v>830630.92</v>
          </cell>
          <cell r="I51">
            <v>0</v>
          </cell>
        </row>
        <row r="52">
          <cell r="B52">
            <v>44101</v>
          </cell>
          <cell r="C52">
            <v>239</v>
          </cell>
          <cell r="D52">
            <v>0</v>
          </cell>
          <cell r="E52">
            <v>510576.29</v>
          </cell>
          <cell r="F52">
            <v>0</v>
          </cell>
          <cell r="G52">
            <v>510576.29</v>
          </cell>
          <cell r="H52">
            <v>510576.29</v>
          </cell>
          <cell r="I52">
            <v>0</v>
          </cell>
        </row>
        <row r="53">
          <cell r="B53" t="str">
            <v>Total 44101</v>
          </cell>
          <cell r="D53">
            <v>0</v>
          </cell>
          <cell r="E53">
            <v>21581882.74</v>
          </cell>
          <cell r="F53">
            <v>0</v>
          </cell>
          <cell r="G53">
            <v>21581882.74</v>
          </cell>
          <cell r="H53">
            <v>21581882.74</v>
          </cell>
          <cell r="I53">
            <v>0</v>
          </cell>
        </row>
        <row r="54">
          <cell r="B54">
            <v>51101</v>
          </cell>
          <cell r="C54">
            <v>102</v>
          </cell>
          <cell r="D54">
            <v>8550000</v>
          </cell>
          <cell r="E54">
            <v>0</v>
          </cell>
          <cell r="F54">
            <v>5000000</v>
          </cell>
          <cell r="G54">
            <v>3550000</v>
          </cell>
          <cell r="H54">
            <v>0</v>
          </cell>
          <cell r="I54">
            <v>3550000</v>
          </cell>
        </row>
        <row r="55">
          <cell r="B55">
            <v>51101</v>
          </cell>
          <cell r="C55">
            <v>124</v>
          </cell>
          <cell r="D55">
            <v>25435762</v>
          </cell>
          <cell r="E55">
            <v>15000000</v>
          </cell>
          <cell r="F55">
            <v>0</v>
          </cell>
          <cell r="G55">
            <v>40435762</v>
          </cell>
          <cell r="H55">
            <v>0</v>
          </cell>
          <cell r="I55">
            <v>40435762</v>
          </cell>
        </row>
        <row r="56">
          <cell r="B56">
            <v>51101</v>
          </cell>
          <cell r="C56">
            <v>102</v>
          </cell>
          <cell r="D56">
            <v>95000</v>
          </cell>
          <cell r="E56">
            <v>0</v>
          </cell>
          <cell r="F56">
            <v>0</v>
          </cell>
          <cell r="G56">
            <v>95000</v>
          </cell>
          <cell r="H56">
            <v>0</v>
          </cell>
          <cell r="I56">
            <v>95000</v>
          </cell>
        </row>
        <row r="57">
          <cell r="B57">
            <v>51101</v>
          </cell>
          <cell r="C57">
            <v>191</v>
          </cell>
          <cell r="D57">
            <v>106970</v>
          </cell>
          <cell r="E57">
            <v>0</v>
          </cell>
          <cell r="F57">
            <v>0</v>
          </cell>
          <cell r="G57">
            <v>106970</v>
          </cell>
          <cell r="H57">
            <v>0</v>
          </cell>
          <cell r="I57">
            <v>106970</v>
          </cell>
        </row>
        <row r="58">
          <cell r="B58">
            <v>51101</v>
          </cell>
          <cell r="C58">
            <v>209</v>
          </cell>
          <cell r="D58">
            <v>12900937</v>
          </cell>
          <cell r="E58">
            <v>2641911</v>
          </cell>
          <cell r="F58">
            <v>0</v>
          </cell>
          <cell r="G58">
            <v>15542848</v>
          </cell>
          <cell r="H58">
            <v>0</v>
          </cell>
          <cell r="I58">
            <v>15542848</v>
          </cell>
        </row>
        <row r="59">
          <cell r="B59">
            <v>51101</v>
          </cell>
          <cell r="C59">
            <v>227</v>
          </cell>
          <cell r="D59">
            <v>42900</v>
          </cell>
          <cell r="E59">
            <v>0</v>
          </cell>
          <cell r="F59">
            <v>0</v>
          </cell>
          <cell r="G59">
            <v>42900</v>
          </cell>
          <cell r="H59">
            <v>0</v>
          </cell>
          <cell r="I59">
            <v>42900</v>
          </cell>
        </row>
        <row r="60">
          <cell r="B60">
            <v>51101</v>
          </cell>
          <cell r="C60">
            <v>125</v>
          </cell>
          <cell r="D60">
            <v>276500</v>
          </cell>
          <cell r="E60">
            <v>0</v>
          </cell>
          <cell r="F60">
            <v>0</v>
          </cell>
          <cell r="G60">
            <v>276500</v>
          </cell>
          <cell r="H60">
            <v>0</v>
          </cell>
          <cell r="I60">
            <v>276500</v>
          </cell>
        </row>
        <row r="61">
          <cell r="B61">
            <v>51101</v>
          </cell>
          <cell r="C61">
            <v>123</v>
          </cell>
          <cell r="D61">
            <v>0</v>
          </cell>
          <cell r="E61">
            <v>7100000</v>
          </cell>
          <cell r="F61">
            <v>900000</v>
          </cell>
          <cell r="G61">
            <v>6200000</v>
          </cell>
          <cell r="H61">
            <v>0</v>
          </cell>
          <cell r="I61">
            <v>6200000</v>
          </cell>
        </row>
        <row r="62">
          <cell r="B62" t="str">
            <v>Total 51101</v>
          </cell>
          <cell r="D62">
            <v>47408069</v>
          </cell>
          <cell r="E62">
            <v>24741911</v>
          </cell>
          <cell r="F62">
            <v>5900000</v>
          </cell>
          <cell r="G62">
            <v>66249980</v>
          </cell>
          <cell r="H62">
            <v>0</v>
          </cell>
          <cell r="I62">
            <v>66249980</v>
          </cell>
        </row>
        <row r="75">
          <cell r="F75">
            <v>0</v>
          </cell>
        </row>
        <row r="84">
          <cell r="F84">
            <v>0</v>
          </cell>
        </row>
        <row r="111">
          <cell r="F111">
            <v>0</v>
          </cell>
        </row>
        <row r="123">
          <cell r="F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8"/>
  <sheetViews>
    <sheetView showGridLines="0" tabSelected="1" zoomScale="90" zoomScaleNormal="90" zoomScaleSheetLayoutView="90" workbookViewId="0" topLeftCell="B1">
      <selection activeCell="B21" sqref="B21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8.421875" style="2" customWidth="1"/>
    <col min="4" max="4" width="17.00390625" style="2" bestFit="1" customWidth="1"/>
    <col min="5" max="5" width="16.57421875" style="2" bestFit="1" customWidth="1"/>
    <col min="6" max="6" width="19.8515625" style="2" bestFit="1" customWidth="1"/>
    <col min="7" max="7" width="17.28125" style="2" customWidth="1"/>
    <col min="8" max="8" width="17.00390625" style="2" customWidth="1"/>
    <col min="9" max="9" width="17.8515625" style="2" customWidth="1"/>
    <col min="10" max="10" width="17.28125" style="2" customWidth="1"/>
    <col min="11" max="11" width="12.7109375" style="2" customWidth="1"/>
    <col min="12" max="12" width="17.57421875" style="2" customWidth="1"/>
    <col min="13" max="13" width="15.28125" style="2" bestFit="1" customWidth="1"/>
    <col min="14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5" customFormat="1" ht="15">
      <c r="B1" s="5" t="s">
        <v>0</v>
      </c>
      <c r="C1" s="5" t="s">
        <v>1</v>
      </c>
    </row>
    <row r="3" spans="2:13" s="1" customFormat="1" ht="12.75">
      <c r="B3" s="6" t="s">
        <v>2</v>
      </c>
      <c r="C3" s="14" t="s">
        <v>37</v>
      </c>
      <c r="D3" s="7"/>
      <c r="E3" s="7"/>
      <c r="F3" s="7"/>
      <c r="G3" s="7" t="s">
        <v>3</v>
      </c>
      <c r="H3" s="13" t="s">
        <v>23</v>
      </c>
      <c r="I3" s="7"/>
      <c r="J3" s="7"/>
      <c r="K3" s="13"/>
      <c r="L3" s="7"/>
      <c r="M3" s="8"/>
    </row>
    <row r="4" spans="2:13" s="1" customFormat="1" ht="12.75">
      <c r="B4" s="9" t="s">
        <v>4</v>
      </c>
      <c r="C4" s="10">
        <v>2017</v>
      </c>
      <c r="D4" s="11"/>
      <c r="E4" s="11"/>
      <c r="F4" s="11"/>
      <c r="G4" s="11"/>
      <c r="H4" s="11" t="s">
        <v>5</v>
      </c>
      <c r="I4" s="16" t="s">
        <v>53</v>
      </c>
      <c r="J4" s="16"/>
      <c r="K4" s="16"/>
      <c r="L4" s="16"/>
      <c r="M4" s="12"/>
    </row>
    <row r="6" spans="2:13" ht="42" customHeight="1">
      <c r="B6" s="51" t="s">
        <v>6</v>
      </c>
      <c r="C6" s="52" t="s">
        <v>20</v>
      </c>
      <c r="D6" s="49" t="s">
        <v>9</v>
      </c>
      <c r="E6" s="50"/>
      <c r="F6" s="52" t="s">
        <v>21</v>
      </c>
      <c r="G6" s="52" t="s">
        <v>10</v>
      </c>
      <c r="H6" s="52" t="s">
        <v>11</v>
      </c>
      <c r="I6" s="52" t="s">
        <v>12</v>
      </c>
      <c r="J6" s="52" t="s">
        <v>13</v>
      </c>
      <c r="K6" s="47" t="s">
        <v>14</v>
      </c>
      <c r="L6" s="47" t="s">
        <v>15</v>
      </c>
      <c r="M6" s="47" t="s">
        <v>16</v>
      </c>
    </row>
    <row r="7" spans="2:13" ht="11.25">
      <c r="B7" s="48"/>
      <c r="C7" s="53"/>
      <c r="D7" s="46" t="s">
        <v>7</v>
      </c>
      <c r="E7" s="46" t="s">
        <v>8</v>
      </c>
      <c r="F7" s="53"/>
      <c r="G7" s="53"/>
      <c r="H7" s="53"/>
      <c r="I7" s="53"/>
      <c r="J7" s="53"/>
      <c r="K7" s="48"/>
      <c r="L7" s="48"/>
      <c r="M7" s="48"/>
    </row>
    <row r="8" spans="2:13" s="4" customFormat="1" ht="11.25">
      <c r="B8" s="3">
        <v>1</v>
      </c>
      <c r="C8" s="46">
        <v>2</v>
      </c>
      <c r="D8" s="46">
        <v>3</v>
      </c>
      <c r="E8" s="46">
        <v>4</v>
      </c>
      <c r="F8" s="46" t="s">
        <v>36</v>
      </c>
      <c r="G8" s="46">
        <v>6</v>
      </c>
      <c r="H8" s="46">
        <v>7</v>
      </c>
      <c r="I8" s="46">
        <v>8</v>
      </c>
      <c r="J8" s="46">
        <v>9</v>
      </c>
      <c r="K8" s="3" t="s">
        <v>17</v>
      </c>
      <c r="L8" s="3" t="s">
        <v>18</v>
      </c>
      <c r="M8" s="3" t="s">
        <v>19</v>
      </c>
    </row>
    <row r="9" spans="2:13" ht="11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2:13" ht="11.25">
      <c r="B10" s="33" t="s">
        <v>24</v>
      </c>
      <c r="C10" s="17"/>
      <c r="D10" s="17"/>
      <c r="E10" s="17"/>
      <c r="F10" s="17"/>
      <c r="G10" s="17"/>
      <c r="H10" s="17"/>
      <c r="I10" s="17"/>
      <c r="J10" s="17"/>
      <c r="K10" s="34" t="s">
        <v>17</v>
      </c>
      <c r="L10" s="35" t="s">
        <v>18</v>
      </c>
      <c r="M10" s="35" t="s">
        <v>19</v>
      </c>
    </row>
    <row r="11" spans="1:18" ht="11.25">
      <c r="A11" s="2" t="s">
        <v>42</v>
      </c>
      <c r="B11" s="26" t="s">
        <v>25</v>
      </c>
      <c r="C11" s="19">
        <f>+VLOOKUP(A11,'[1]30-09-17 (1)'!$B$17:$I$124,3,FALSE)</f>
        <v>14219048</v>
      </c>
      <c r="D11" s="19">
        <f>+VLOOKUP(A11,'[1]30-09-17 (1)'!$B$17:$I$124,4,FALSE)</f>
        <v>5400000</v>
      </c>
      <c r="E11" s="19">
        <f>+VLOOKUP(A11,'[1]30-09-17 (1)'!$B$17:$I$124,5,FALSE)</f>
        <v>3700000</v>
      </c>
      <c r="F11" s="19">
        <f>+C11+D11-E11</f>
        <v>15919048</v>
      </c>
      <c r="G11" s="19">
        <f>+VLOOKUP(A11,'[1]30-09-17 (2)'!$B$17:$J$76,5,FALSE)</f>
        <v>2669398.12</v>
      </c>
      <c r="H11" s="19">
        <f>+VLOOKUP(A11,'[1]30-09-17 (2)'!$B$17:$J$76,6,FALSE)</f>
        <v>822453.46</v>
      </c>
      <c r="I11" s="19">
        <f>+VLOOKUP(A11,'[1]30-09-17 (2)'!$B$17:$J$76,7,FALSE)</f>
        <v>822453.46</v>
      </c>
      <c r="J11" s="19">
        <f>+VLOOKUP(A11,'[1]30-09-17 (2)'!$B$17:$J$76,8,FALSE)</f>
        <v>816434.71</v>
      </c>
      <c r="K11" s="19">
        <f>+H11-I11</f>
        <v>0</v>
      </c>
      <c r="L11" s="19">
        <f>+F11-G11</f>
        <v>13249649.879999999</v>
      </c>
      <c r="M11" s="19">
        <f>+I11-J11</f>
        <v>6018.75</v>
      </c>
      <c r="P11" s="15"/>
      <c r="Q11" s="15"/>
      <c r="R11" s="15"/>
    </row>
    <row r="12" spans="2:13" ht="15">
      <c r="B12" s="36"/>
      <c r="C12" s="37"/>
      <c r="D12" s="18"/>
      <c r="E12" s="18"/>
      <c r="F12" s="17"/>
      <c r="G12" s="17"/>
      <c r="H12" s="17"/>
      <c r="I12" s="17"/>
      <c r="J12" s="17"/>
      <c r="K12" s="17"/>
      <c r="L12" s="17"/>
      <c r="M12" s="17"/>
    </row>
    <row r="13" spans="2:18" ht="11.25">
      <c r="B13" s="38" t="s">
        <v>26</v>
      </c>
      <c r="C13" s="19">
        <f aca="true" t="shared" si="0" ref="C13:J13">SUM(C14:C16)</f>
        <v>101519298</v>
      </c>
      <c r="D13" s="19">
        <f t="shared" si="0"/>
        <v>44713993.019999996</v>
      </c>
      <c r="E13" s="19">
        <f t="shared" si="0"/>
        <v>700000</v>
      </c>
      <c r="F13" s="19">
        <f t="shared" si="0"/>
        <v>145533291.01999998</v>
      </c>
      <c r="G13" s="19">
        <f>SUM(G14:G16)</f>
        <v>50457012.650000006</v>
      </c>
      <c r="H13" s="19">
        <f t="shared" si="0"/>
        <v>41974501.77</v>
      </c>
      <c r="I13" s="19">
        <f t="shared" si="0"/>
        <v>41974501.77</v>
      </c>
      <c r="J13" s="19">
        <f t="shared" si="0"/>
        <v>41840994.69</v>
      </c>
      <c r="K13" s="19">
        <f>+H13-I13</f>
        <v>0</v>
      </c>
      <c r="L13" s="19">
        <f>SUM(L14:L16)</f>
        <v>95076278.36999999</v>
      </c>
      <c r="M13" s="19">
        <f>SUM(M14:M16)</f>
        <v>133507.08000000194</v>
      </c>
      <c r="Q13" s="23"/>
      <c r="R13" s="23"/>
    </row>
    <row r="14" spans="1:18" s="17" customFormat="1" ht="11.25" hidden="1">
      <c r="A14" s="2" t="s">
        <v>43</v>
      </c>
      <c r="B14" s="26" t="s">
        <v>27</v>
      </c>
      <c r="C14" s="19">
        <f>+VLOOKUP(A14,'[2]30-06-17 (1)'!$B$17:$I$62,3,FALSE)</f>
        <v>59994122</v>
      </c>
      <c r="D14" s="19">
        <f>+VLOOKUP(A14,'[1]30-09-17 (1)'!$B$17:$I$124,4,FALSE)</f>
        <v>27370937</v>
      </c>
      <c r="E14" s="19">
        <f>+VLOOKUP(A14,'[1]30-09-17 (1)'!$B$17:$I$124,5,FALSE)</f>
        <v>0</v>
      </c>
      <c r="F14" s="19">
        <f>+C14+D14-E14</f>
        <v>87365059</v>
      </c>
      <c r="G14" s="19">
        <f>+VLOOKUP(A14,'[1]30-09-17 (2)'!$B$17:$J$76,5,FALSE)</f>
        <v>21131334.700000003</v>
      </c>
      <c r="H14" s="19">
        <f>+VLOOKUP(A14,'[1]30-09-17 (2)'!$B$17:$J$76,6,FALSE)</f>
        <v>15420081.709999999</v>
      </c>
      <c r="I14" s="19">
        <f>+VLOOKUP(A14,'[1]30-09-17 (2)'!$B$17:$J$76,7,FALSE)</f>
        <v>15420081.709999999</v>
      </c>
      <c r="J14" s="19">
        <f>+VLOOKUP(A14,'[1]30-09-17 (2)'!$B$17:$J$76,8,FALSE)</f>
        <v>15401196.209999999</v>
      </c>
      <c r="K14" s="19">
        <f>+H14-I14</f>
        <v>0</v>
      </c>
      <c r="L14" s="19">
        <f>+F14-G14</f>
        <v>66233724.3</v>
      </c>
      <c r="M14" s="19">
        <f>+I14-J14</f>
        <v>18885.5</v>
      </c>
      <c r="N14" s="18"/>
      <c r="O14" s="18"/>
      <c r="P14" s="18"/>
      <c r="R14" s="18"/>
    </row>
    <row r="15" spans="1:18" s="17" customFormat="1" ht="11.25" hidden="1">
      <c r="A15" s="2" t="s">
        <v>44</v>
      </c>
      <c r="B15" s="26" t="s">
        <v>40</v>
      </c>
      <c r="C15" s="19">
        <v>0</v>
      </c>
      <c r="D15" s="19"/>
      <c r="E15" s="19"/>
      <c r="F15" s="19">
        <f>+C15+D15-E15</f>
        <v>0</v>
      </c>
      <c r="G15" s="19">
        <v>0</v>
      </c>
      <c r="H15" s="19">
        <v>0</v>
      </c>
      <c r="I15" s="19">
        <v>0</v>
      </c>
      <c r="J15" s="19">
        <v>0</v>
      </c>
      <c r="K15" s="19">
        <f>+H15-I15</f>
        <v>0</v>
      </c>
      <c r="L15" s="19">
        <f>+F15-G15</f>
        <v>0</v>
      </c>
      <c r="M15" s="19">
        <f>+I15-J15</f>
        <v>0</v>
      </c>
      <c r="N15" s="18"/>
      <c r="O15" s="18"/>
      <c r="Q15" s="18"/>
      <c r="R15" s="18"/>
    </row>
    <row r="16" spans="1:15" s="17" customFormat="1" ht="11.25" hidden="1">
      <c r="A16" s="2" t="s">
        <v>45</v>
      </c>
      <c r="B16" s="30" t="s">
        <v>28</v>
      </c>
      <c r="C16" s="19">
        <f>+VLOOKUP(A16,'[2]30-06-17 (1)'!$B$17:$I$62,3,FALSE)</f>
        <v>41525176</v>
      </c>
      <c r="D16" s="19">
        <f>+VLOOKUP(A16,'[1]30-09-17 (1)'!$B$17:$I$124,4,FALSE)</f>
        <v>17343056.02</v>
      </c>
      <c r="E16" s="19">
        <f>+VLOOKUP(A16,'[1]30-09-17 (1)'!$B$17:$I$124,5,FALSE)</f>
        <v>700000</v>
      </c>
      <c r="F16" s="31">
        <f>+C16+D16-E16</f>
        <v>58168232.019999996</v>
      </c>
      <c r="G16" s="19">
        <f>+VLOOKUP(A16,'[1]30-09-17 (2)'!$B$17:$J$76,5,FALSE)</f>
        <v>29325677.95</v>
      </c>
      <c r="H16" s="19">
        <f>+VLOOKUP(A16,'[1]30-09-17 (2)'!$B$17:$J$76,6,FALSE)</f>
        <v>26554420.060000002</v>
      </c>
      <c r="I16" s="19">
        <f>+VLOOKUP(A16,'[1]30-09-17 (2)'!$B$17:$J$76,7,FALSE)</f>
        <v>26554420.060000002</v>
      </c>
      <c r="J16" s="19">
        <f>+VLOOKUP(A16,'[1]30-09-17 (2)'!$B$17:$J$76,8,FALSE)</f>
        <v>26439798.48</v>
      </c>
      <c r="K16" s="31">
        <f>+H16-I16</f>
        <v>0</v>
      </c>
      <c r="L16" s="31">
        <f>+F16-G16</f>
        <v>28842554.069999997</v>
      </c>
      <c r="M16" s="31">
        <f>+I16-J16</f>
        <v>114621.58000000194</v>
      </c>
      <c r="O16" s="18"/>
    </row>
    <row r="17" spans="2:15" ht="11.25">
      <c r="B17" s="3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23"/>
    </row>
    <row r="18" spans="2:16" ht="11.25">
      <c r="B18" s="40" t="s">
        <v>29</v>
      </c>
      <c r="C18" s="17"/>
      <c r="D18" s="18"/>
      <c r="E18" s="25"/>
      <c r="F18" s="18"/>
      <c r="G18" s="17"/>
      <c r="H18" s="17"/>
      <c r="I18" s="17"/>
      <c r="J18" s="18"/>
      <c r="K18" s="32"/>
      <c r="L18" s="32"/>
      <c r="M18" s="32"/>
      <c r="O18" s="15"/>
      <c r="P18" s="15"/>
    </row>
    <row r="19" spans="2:13" ht="11.25">
      <c r="B19" s="33" t="s">
        <v>30</v>
      </c>
      <c r="C19" s="17"/>
      <c r="D19" s="17"/>
      <c r="E19" s="25"/>
      <c r="F19" s="18"/>
      <c r="G19" s="17"/>
      <c r="H19" s="17"/>
      <c r="I19" s="17"/>
      <c r="J19" s="17"/>
      <c r="K19" s="32"/>
      <c r="L19" s="32"/>
      <c r="M19" s="32"/>
    </row>
    <row r="20" spans="1:14" ht="11.25">
      <c r="A20" s="2" t="s">
        <v>46</v>
      </c>
      <c r="B20" s="26" t="s">
        <v>31</v>
      </c>
      <c r="C20" s="19">
        <f>+VLOOKUP(A20,'[1]30-09-17 (1)'!$B$17:$I$124,3,FALSE)</f>
        <v>94605534</v>
      </c>
      <c r="D20" s="19">
        <f>+VLOOKUP(A20,'[1]30-09-17 (1)'!$B$17:$I$124,4,FALSE)</f>
        <v>6100000</v>
      </c>
      <c r="E20" s="19">
        <f>+VLOOKUP(A20,'[1]30-09-17 (1)'!$B$17:$I$124,5,FALSE)</f>
        <v>32700000</v>
      </c>
      <c r="F20" s="19">
        <f>+C20+D20-E20</f>
        <v>68005534</v>
      </c>
      <c r="G20" s="19">
        <f>+VLOOKUP(A20,'[1]30-09-17 (2)'!$B$17:$J$76,5,FALSE)</f>
        <v>20132875.740000002</v>
      </c>
      <c r="H20" s="19">
        <f>+VLOOKUP(A20,'[1]30-09-17 (2)'!$B$17:$J$76,6,FALSE)</f>
        <v>18152972.37</v>
      </c>
      <c r="I20" s="19">
        <f>+VLOOKUP(A20,'[1]30-09-17 (2)'!$B$17:$J$76,7,FALSE)</f>
        <v>18152972.37</v>
      </c>
      <c r="J20" s="19">
        <f>+VLOOKUP(A20,'[1]30-09-17 (2)'!$B$17:$J$76,8,FALSE)</f>
        <v>18152972.37</v>
      </c>
      <c r="K20" s="19">
        <v>0</v>
      </c>
      <c r="L20" s="19">
        <f>+F20-G20</f>
        <v>47872658.26</v>
      </c>
      <c r="M20" s="19">
        <f>+I20-J20</f>
        <v>0</v>
      </c>
      <c r="N20" s="15"/>
    </row>
    <row r="21" spans="2:14" ht="11.25">
      <c r="B21" s="3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5"/>
    </row>
    <row r="22" spans="2:22" ht="14.25">
      <c r="B22" s="40" t="s">
        <v>51</v>
      </c>
      <c r="C22" s="17"/>
      <c r="D22" s="20"/>
      <c r="E22" s="20"/>
      <c r="F22" s="17"/>
      <c r="G22" s="17"/>
      <c r="H22" s="17"/>
      <c r="I22" s="17"/>
      <c r="J22" s="17"/>
      <c r="K22" s="32"/>
      <c r="L22" s="32"/>
      <c r="M22" s="32"/>
      <c r="P22" s="15"/>
      <c r="Q22" s="1"/>
      <c r="S22" s="24"/>
      <c r="T22" s="24"/>
      <c r="U22" s="24"/>
      <c r="V22" s="15"/>
    </row>
    <row r="23" spans="1:22" ht="14.25">
      <c r="A23" s="2" t="s">
        <v>50</v>
      </c>
      <c r="B23" s="26" t="s">
        <v>52</v>
      </c>
      <c r="C23" s="19">
        <v>0</v>
      </c>
      <c r="D23" s="19">
        <f>+VLOOKUP(A23,'[1]30-09-17 (1)'!$B$17:$I$124,4,FALSE)</f>
        <v>21581882.74</v>
      </c>
      <c r="E23" s="19">
        <f>+VLOOKUP(A23,'[1]30-09-17 (1)'!$B$17:$I$124,5,FALSE)</f>
        <v>16513611.52</v>
      </c>
      <c r="F23" s="19">
        <f>+C23+D23-E23</f>
        <v>5068271.219999999</v>
      </c>
      <c r="G23" s="19">
        <v>0</v>
      </c>
      <c r="H23" s="19">
        <v>0</v>
      </c>
      <c r="I23" s="19">
        <v>0</v>
      </c>
      <c r="J23" s="19">
        <v>0</v>
      </c>
      <c r="K23" s="19"/>
      <c r="L23" s="19">
        <f>+F23-G23</f>
        <v>5068271.219999999</v>
      </c>
      <c r="M23" s="19">
        <f>+I23-J23</f>
        <v>0</v>
      </c>
      <c r="P23" s="15"/>
      <c r="Q23" s="1"/>
      <c r="S23" s="24"/>
      <c r="T23" s="24"/>
      <c r="U23" s="24"/>
      <c r="V23" s="15"/>
    </row>
    <row r="24" spans="2:22" ht="14.25">
      <c r="B24" s="41"/>
      <c r="C24" s="17"/>
      <c r="D24" s="20"/>
      <c r="E24" s="20"/>
      <c r="F24" s="17"/>
      <c r="G24" s="17"/>
      <c r="H24" s="17"/>
      <c r="I24" s="17"/>
      <c r="J24" s="17"/>
      <c r="K24" s="32"/>
      <c r="L24" s="32"/>
      <c r="M24" s="32"/>
      <c r="P24" s="15"/>
      <c r="Q24" s="1"/>
      <c r="S24" s="24"/>
      <c r="T24" s="24"/>
      <c r="U24" s="24"/>
      <c r="V24" s="15"/>
    </row>
    <row r="25" spans="2:22" ht="11.25">
      <c r="B25" s="42" t="s">
        <v>24</v>
      </c>
      <c r="C25" s="17"/>
      <c r="D25" s="17"/>
      <c r="E25" s="17"/>
      <c r="F25" s="17"/>
      <c r="G25" s="17"/>
      <c r="H25" s="17"/>
      <c r="I25" s="17"/>
      <c r="J25" s="17"/>
      <c r="K25" s="32"/>
      <c r="L25" s="32"/>
      <c r="M25" s="32"/>
      <c r="V25" s="15"/>
    </row>
    <row r="26" spans="1:22" ht="11.25">
      <c r="A26" s="2" t="s">
        <v>47</v>
      </c>
      <c r="B26" s="26" t="s">
        <v>33</v>
      </c>
      <c r="C26" s="19">
        <f>+VLOOKUP(A26,'[1]30-09-17 (1)'!$B$17:$I$124,3,FALSE)</f>
        <v>47408069</v>
      </c>
      <c r="D26" s="19">
        <f>+VLOOKUP(A26,'[1]30-09-17 (1)'!$B$17:$I$124,4,FALSE)</f>
        <v>26041911</v>
      </c>
      <c r="E26" s="19">
        <f>+VLOOKUP(A26,'[1]30-09-17 (1)'!$B$17:$I$124,5,FALSE)</f>
        <v>5900000</v>
      </c>
      <c r="F26" s="19">
        <f>+C26+D26-E26</f>
        <v>67549980</v>
      </c>
      <c r="G26" s="19">
        <f>+VLOOKUP(A26,'[1]30-09-17 (2)'!$B$17:$J$76,5,FALSE)</f>
        <v>40376394.09</v>
      </c>
      <c r="H26" s="19">
        <f>+VLOOKUP(A26,'[1]30-09-17 (2)'!$B$17:$J$76,6,FALSE)</f>
        <v>28960288.19</v>
      </c>
      <c r="I26" s="19">
        <f>+VLOOKUP(A26,'[1]30-09-17 (2)'!$B$17:$J$76,7,FALSE)</f>
        <v>28960288.19</v>
      </c>
      <c r="J26" s="19">
        <f>+VLOOKUP(A26,'[1]30-09-17 (2)'!$B$17:$J$76,8,FALSE)</f>
        <v>28960288.19</v>
      </c>
      <c r="K26" s="19">
        <f>+H26-I26</f>
        <v>0</v>
      </c>
      <c r="L26" s="19">
        <f>+F26-G26</f>
        <v>27173585.909999996</v>
      </c>
      <c r="M26" s="19">
        <f>+I26-J26</f>
        <v>0</v>
      </c>
      <c r="V26" s="15"/>
    </row>
    <row r="27" spans="2:23" ht="11.25">
      <c r="B27" s="41"/>
      <c r="C27" s="17"/>
      <c r="D27" s="20"/>
      <c r="E27" s="20"/>
      <c r="F27" s="17"/>
      <c r="G27" s="17"/>
      <c r="H27" s="17"/>
      <c r="I27" s="17"/>
      <c r="J27" s="17"/>
      <c r="K27" s="32"/>
      <c r="L27" s="32"/>
      <c r="M27" s="32"/>
      <c r="V27" s="15"/>
      <c r="W27" s="2">
        <f>+V27*1.17</f>
        <v>0</v>
      </c>
    </row>
    <row r="28" spans="2:24" ht="11.25">
      <c r="B28" s="33" t="s">
        <v>34</v>
      </c>
      <c r="C28" s="17"/>
      <c r="D28" s="17"/>
      <c r="E28" s="17"/>
      <c r="F28" s="17"/>
      <c r="G28" s="17"/>
      <c r="H28" s="17"/>
      <c r="I28" s="17"/>
      <c r="J28" s="17"/>
      <c r="K28" s="32"/>
      <c r="L28" s="32"/>
      <c r="M28" s="32"/>
      <c r="W28" s="15">
        <f>+W27+P22</f>
        <v>0</v>
      </c>
      <c r="X28" s="15">
        <f>4926000+W28-V27</f>
        <v>4926000</v>
      </c>
    </row>
    <row r="29" spans="1:13" ht="15" customHeight="1">
      <c r="A29" s="2" t="s">
        <v>48</v>
      </c>
      <c r="B29" s="26" t="s">
        <v>35</v>
      </c>
      <c r="C29" s="19">
        <f>+VLOOKUP(A29,'[1]30-09-17 (1)'!$B$17:$I$124,3,FALSE)</f>
        <v>178875526</v>
      </c>
      <c r="D29" s="19">
        <f>+VLOOKUP(A29,'[1]30-09-17 (1)'!$B$17:$I$124,4,FALSE)</f>
        <v>17668240.07</v>
      </c>
      <c r="E29" s="19">
        <f>+VLOOKUP(A29,'[1]30-09-17 (1)'!$B$17:$I$124,5,FALSE)</f>
        <v>25256799.5</v>
      </c>
      <c r="F29" s="19">
        <f>+C29+D29-E29</f>
        <v>171286966.57</v>
      </c>
      <c r="G29" s="19">
        <f>+VLOOKUP(A29,'[1]30-09-17 (2)'!$B$17:$J$76,5,FALSE)</f>
        <v>45215559.169999994</v>
      </c>
      <c r="H29" s="19">
        <f>+VLOOKUP(A29,'[1]30-09-17 (2)'!$B$17:$J$76,6,FALSE)</f>
        <v>19192017.150000002</v>
      </c>
      <c r="I29" s="19">
        <f>+VLOOKUP(A29,'[1]30-09-17 (2)'!$B$17:$J$76,7,FALSE)</f>
        <v>19192017.150000002</v>
      </c>
      <c r="J29" s="19">
        <f>+VLOOKUP(A29,'[1]30-09-17 (2)'!$B$17:$J$76,8,FALSE)</f>
        <v>19192017.150000002</v>
      </c>
      <c r="K29" s="19">
        <v>0</v>
      </c>
      <c r="L29" s="19">
        <f>+F29-G29</f>
        <v>126071407.4</v>
      </c>
      <c r="M29" s="19">
        <f>+I29-J29</f>
        <v>0</v>
      </c>
    </row>
    <row r="30" spans="2:13" ht="15" customHeight="1">
      <c r="B30" s="3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11.25">
      <c r="B31" s="40" t="s">
        <v>29</v>
      </c>
      <c r="C31" s="17"/>
      <c r="D31" s="17"/>
      <c r="E31" s="17"/>
      <c r="F31" s="17"/>
      <c r="G31" s="17"/>
      <c r="H31" s="17"/>
      <c r="I31" s="17"/>
      <c r="J31" s="17"/>
      <c r="K31" s="32"/>
      <c r="L31" s="32"/>
      <c r="M31" s="32"/>
    </row>
    <row r="32" spans="2:13" ht="11.25">
      <c r="B32" s="33" t="s">
        <v>32</v>
      </c>
      <c r="C32" s="17"/>
      <c r="D32" s="17"/>
      <c r="E32" s="17"/>
      <c r="F32" s="17"/>
      <c r="G32" s="17"/>
      <c r="H32" s="17"/>
      <c r="I32" s="17"/>
      <c r="J32" s="17"/>
      <c r="K32" s="32"/>
      <c r="L32" s="32"/>
      <c r="M32" s="32"/>
    </row>
    <row r="33" spans="1:13" ht="11.25">
      <c r="A33" s="2" t="s">
        <v>49</v>
      </c>
      <c r="B33" s="26" t="s">
        <v>31</v>
      </c>
      <c r="C33" s="19">
        <f>+VLOOKUP(A33,'[1]30-09-17 (1)'!$B$17:$I$124,3,FALSE)</f>
        <v>19350938</v>
      </c>
      <c r="D33" s="19">
        <f>+VLOOKUP(A33,'[1]30-09-17 (1)'!$B$17:$I$124,4,FALSE)</f>
        <v>0</v>
      </c>
      <c r="E33" s="19">
        <f>+VLOOKUP(A33,'[1]30-09-17 (1)'!$B$17:$I$124,5,FALSE)</f>
        <v>2100000</v>
      </c>
      <c r="F33" s="19">
        <f>+C33+D33-E33</f>
        <v>17250938</v>
      </c>
      <c r="G33" s="19">
        <f>+VLOOKUP(A33,'[1]30-09-17 (2)'!$B$17:$J$76,5,FALSE)</f>
        <v>9110067.3</v>
      </c>
      <c r="H33" s="19">
        <f>+VLOOKUP(A33,'[1]30-09-17 (2)'!$B$17:$J$76,6,FALSE)</f>
        <v>9017920.54</v>
      </c>
      <c r="I33" s="19">
        <f>+VLOOKUP(A33,'[1]30-09-17 (2)'!$B$17:$J$76,7,FALSE)</f>
        <v>9017920.54</v>
      </c>
      <c r="J33" s="19">
        <f>+VLOOKUP(A33,'[1]30-09-17 (2)'!$B$17:$J$76,8,FALSE)</f>
        <v>9017920.54</v>
      </c>
      <c r="K33" s="19">
        <f>+H33-I33</f>
        <v>0</v>
      </c>
      <c r="L33" s="19">
        <f>+F33-G33</f>
        <v>8140870.699999999</v>
      </c>
      <c r="M33" s="19">
        <f>+I33-J33</f>
        <v>0</v>
      </c>
    </row>
    <row r="34" spans="2:13" ht="11.25">
      <c r="B34" s="41"/>
      <c r="C34" s="17"/>
      <c r="D34" s="17"/>
      <c r="E34" s="17"/>
      <c r="F34" s="17"/>
      <c r="G34" s="17"/>
      <c r="H34" s="17"/>
      <c r="I34" s="17"/>
      <c r="J34" s="17"/>
      <c r="K34" s="32"/>
      <c r="L34" s="32"/>
      <c r="M34" s="32"/>
    </row>
    <row r="35" spans="2:13" ht="11.25">
      <c r="B35" s="33" t="s">
        <v>38</v>
      </c>
      <c r="C35" s="17"/>
      <c r="D35" s="17"/>
      <c r="E35" s="17"/>
      <c r="F35" s="17"/>
      <c r="G35" s="17"/>
      <c r="H35" s="17"/>
      <c r="I35" s="17"/>
      <c r="J35" s="17"/>
      <c r="K35" s="32"/>
      <c r="L35" s="32"/>
      <c r="M35" s="32"/>
    </row>
    <row r="36" spans="2:13" ht="15" customHeight="1">
      <c r="B36" s="26" t="s">
        <v>39</v>
      </c>
      <c r="C36" s="19">
        <v>0</v>
      </c>
      <c r="D36" s="19">
        <f>+'[1]30-09-17 (1)'!$E$75+'[1]30-09-17 (1)'!$E$84+'[1]30-09-17 (1)'!$E$111+'[1]30-06-17 (1)'!$E$123</f>
        <v>10665523.73</v>
      </c>
      <c r="E36" s="19">
        <f>+'[2]30-06-17 (1)'!$F$75+'[2]30-06-17 (1)'!$F$84+'[2]30-06-17 (1)'!$F$111+'[2]30-06-17 (1)'!$F$123</f>
        <v>0</v>
      </c>
      <c r="F36" s="19">
        <f>+C36+D36-E36</f>
        <v>10665523.73</v>
      </c>
      <c r="G36" s="19">
        <f>+'[1]30-09-17 (2)'!$F$68+'[1]30-09-17 (2)'!$F$78+'[1]30-09-17 (2)'!$F$105+'[1]30-09-17 (2)'!$F$117</f>
        <v>10437888.229999999</v>
      </c>
      <c r="H36" s="19">
        <f>+'[1]30-09-17 (2)'!$G$68+'[1]30-09-17 (2)'!$G$78+'[1]30-09-17 (2)'!$G$105+'[1]30-09-17 (2)'!$G$117</f>
        <v>10437888.229999999</v>
      </c>
      <c r="I36" s="19">
        <f>+'[1]30-09-17 (2)'!$H$68+'[1]30-09-17 (2)'!$H$78+'[1]30-09-17 (2)'!$H$105+'[1]30-09-17 (2)'!$H$117</f>
        <v>10437888.229999999</v>
      </c>
      <c r="J36" s="19">
        <f>+'[1]30-09-17 (2)'!$I$68+'[1]30-09-17 (2)'!$I$78+'[1]30-09-17 (2)'!$I$105+'[1]30-09-17 (2)'!$I$117</f>
        <v>10437888.229999999</v>
      </c>
      <c r="K36" s="19">
        <f>+H36-I36</f>
        <v>0</v>
      </c>
      <c r="L36" s="19">
        <f>+F36-G36</f>
        <v>227635.50000000186</v>
      </c>
      <c r="M36" s="19">
        <f>+I36-J36</f>
        <v>0</v>
      </c>
    </row>
    <row r="37" spans="2:13" ht="15" customHeight="1">
      <c r="B37" s="3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ht="15" customHeight="1">
      <c r="B38" s="33" t="s">
        <v>41</v>
      </c>
      <c r="C38" s="17"/>
      <c r="D38" s="17"/>
      <c r="E38" s="17"/>
      <c r="F38" s="17"/>
      <c r="G38" s="17"/>
      <c r="H38" s="17"/>
      <c r="I38" s="17"/>
      <c r="J38" s="17"/>
      <c r="K38" s="32"/>
      <c r="L38" s="32"/>
      <c r="M38" s="32"/>
    </row>
    <row r="39" spans="2:13" ht="15" customHeight="1">
      <c r="B39" s="33" t="s">
        <v>41</v>
      </c>
      <c r="C39" s="19">
        <v>0</v>
      </c>
      <c r="D39" s="19">
        <v>0</v>
      </c>
      <c r="E39" s="19">
        <v>0</v>
      </c>
      <c r="F39" s="19">
        <f>+C39+D39-E39</f>
        <v>0</v>
      </c>
      <c r="G39" s="19">
        <v>0</v>
      </c>
      <c r="H39" s="19">
        <v>0</v>
      </c>
      <c r="I39" s="19">
        <v>0</v>
      </c>
      <c r="J39" s="19">
        <v>0</v>
      </c>
      <c r="K39" s="19">
        <f>+$H39-$I39</f>
        <v>0</v>
      </c>
      <c r="L39" s="19">
        <f>$F39-$G39</f>
        <v>0</v>
      </c>
      <c r="M39" s="19">
        <f>$I39-$J39</f>
        <v>0</v>
      </c>
    </row>
    <row r="40" spans="2:13" ht="11.25">
      <c r="B40" s="17"/>
      <c r="C40" s="17"/>
      <c r="D40" s="17"/>
      <c r="E40" s="17"/>
      <c r="F40" s="17"/>
      <c r="G40" s="17"/>
      <c r="H40" s="17"/>
      <c r="I40" s="17"/>
      <c r="J40" s="17"/>
      <c r="K40" s="19">
        <f>+$H40-$I40</f>
        <v>0</v>
      </c>
      <c r="L40" s="19">
        <f>$F40-$G40</f>
        <v>0</v>
      </c>
      <c r="M40" s="19">
        <f>$I40-$J40</f>
        <v>0</v>
      </c>
    </row>
    <row r="41" spans="2:13" s="17" customFormat="1" ht="25.5" customHeight="1">
      <c r="B41" s="27" t="s">
        <v>22</v>
      </c>
      <c r="C41" s="28">
        <f>SUM(C11:C40)-C13</f>
        <v>455978413</v>
      </c>
      <c r="D41" s="28">
        <f aca="true" t="shared" si="1" ref="D41:K41">SUM(D11:D40)-D13</f>
        <v>132171550.55999996</v>
      </c>
      <c r="E41" s="28">
        <f t="shared" si="1"/>
        <v>86870411.02</v>
      </c>
      <c r="F41" s="28">
        <f t="shared" si="1"/>
        <v>501279552.53999996</v>
      </c>
      <c r="G41" s="28">
        <f t="shared" si="1"/>
        <v>178399195.29999998</v>
      </c>
      <c r="H41" s="28">
        <f t="shared" si="1"/>
        <v>128558041.70999998</v>
      </c>
      <c r="I41" s="28">
        <f t="shared" si="1"/>
        <v>128558041.70999998</v>
      </c>
      <c r="J41" s="28">
        <f t="shared" si="1"/>
        <v>128418515.88</v>
      </c>
      <c r="K41" s="28">
        <f t="shared" si="1"/>
        <v>0</v>
      </c>
      <c r="L41" s="28">
        <f>SUM(L11:L40)-L13</f>
        <v>322880357.23999995</v>
      </c>
      <c r="M41" s="28">
        <f>SUM(M11:M40)-M13</f>
        <v>139525.83000000194</v>
      </c>
    </row>
    <row r="42" spans="2:13" ht="11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7"/>
    </row>
    <row r="43" spans="2:13" ht="12.7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2:13" ht="1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3" ht="30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4:11" ht="15">
      <c r="D46" s="21"/>
      <c r="E46" s="21"/>
      <c r="F46" s="22"/>
      <c r="G46" s="43">
        <v>178399195.29999998</v>
      </c>
      <c r="H46" s="43">
        <v>128558041.71000002</v>
      </c>
      <c r="I46" s="43">
        <v>128558041.71000002</v>
      </c>
      <c r="J46" s="45">
        <v>128418515.88000001</v>
      </c>
      <c r="K46" s="43"/>
    </row>
    <row r="47" spans="4:11" ht="15">
      <c r="D47" s="21"/>
      <c r="E47" s="21"/>
      <c r="G47" s="44">
        <f>+G46-G41</f>
        <v>0</v>
      </c>
      <c r="H47" s="44">
        <f>+H46-H41</f>
        <v>0</v>
      </c>
      <c r="I47" s="44">
        <f>+I46-I41</f>
        <v>0</v>
      </c>
      <c r="J47" s="44">
        <f>+J46-J41</f>
        <v>0</v>
      </c>
      <c r="K47" s="44"/>
    </row>
    <row r="48" spans="4:5" ht="15">
      <c r="D48" s="21"/>
      <c r="E48" s="21"/>
    </row>
    <row r="49" spans="4:5" ht="15">
      <c r="D49" s="21"/>
      <c r="E49" s="21"/>
    </row>
    <row r="50" spans="4:6" ht="15">
      <c r="D50" s="21"/>
      <c r="E50" s="21"/>
      <c r="F50" s="21"/>
    </row>
    <row r="51" spans="5:6" ht="15">
      <c r="E51" s="21"/>
      <c r="F51" s="21"/>
    </row>
    <row r="52" spans="5:6" ht="15">
      <c r="E52" s="21"/>
      <c r="F52" s="21"/>
    </row>
    <row r="53" spans="2:6" ht="15">
      <c r="B53" s="21"/>
      <c r="D53" s="21"/>
      <c r="E53" s="21"/>
      <c r="F53" s="21"/>
    </row>
    <row r="54" spans="5:6" ht="15">
      <c r="E54" s="21"/>
      <c r="F54" s="21"/>
    </row>
    <row r="55" spans="5:6" ht="15">
      <c r="E55" s="21"/>
      <c r="F55" s="21"/>
    </row>
    <row r="56" spans="5:6" ht="15">
      <c r="E56" s="21"/>
      <c r="F56" s="21"/>
    </row>
    <row r="58" ht="11.25">
      <c r="F58" s="29"/>
    </row>
  </sheetData>
  <sheetProtection/>
  <mergeCells count="12">
    <mergeCell ref="B43:M45"/>
    <mergeCell ref="M6:M7"/>
    <mergeCell ref="G6:G7"/>
    <mergeCell ref="H6:H7"/>
    <mergeCell ref="I6:I7"/>
    <mergeCell ref="J6:J7"/>
    <mergeCell ref="K6:K7"/>
    <mergeCell ref="L6:L7"/>
    <mergeCell ref="D6:E6"/>
    <mergeCell ref="B6:B7"/>
    <mergeCell ref="C6:C7"/>
    <mergeCell ref="F6:F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2017-08-29T14:26:23Z</cp:lastPrinted>
  <dcterms:created xsi:type="dcterms:W3CDTF">2005-10-26T19:29:53Z</dcterms:created>
  <dcterms:modified xsi:type="dcterms:W3CDTF">2017-10-18T15:16:36Z</dcterms:modified>
  <cp:category/>
  <cp:version/>
  <cp:contentType/>
  <cp:contentStatus/>
</cp:coreProperties>
</file>