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80" windowHeight="6285" tabRatio="833" activeTab="0"/>
  </bookViews>
  <sheets>
    <sheet name="2017" sheetId="1" r:id="rId1"/>
  </sheets>
  <externalReferences>
    <externalReference r:id="rId4"/>
    <externalReference r:id="rId5"/>
    <externalReference r:id="rId6"/>
  </externalReferences>
  <definedNames>
    <definedName name="_xlnm.Print_Area" localSheetId="0">'2017'!$A$1:$I$47</definedName>
  </definedNames>
  <calcPr fullCalcOnLoad="1"/>
</workbook>
</file>

<file path=xl/sharedStrings.xml><?xml version="1.0" encoding="utf-8"?>
<sst xmlns="http://schemas.openxmlformats.org/spreadsheetml/2006/main" count="49" uniqueCount="49">
  <si>
    <t>REPARTICION:</t>
  </si>
  <si>
    <t>NOMENCLADOR:</t>
  </si>
  <si>
    <t>EJERCICIO:</t>
  </si>
  <si>
    <t>TRIMESTRE:</t>
  </si>
  <si>
    <t>PARTIDAS</t>
  </si>
  <si>
    <t>AUMENTOS</t>
  </si>
  <si>
    <t>DISMINUCIONES</t>
  </si>
  <si>
    <t>MODIF. ACUMULADAS 
AL FIN DE CADA TRIMESTRE</t>
  </si>
  <si>
    <t>TOTALES</t>
  </si>
  <si>
    <t>ANEXO 3:</t>
  </si>
  <si>
    <t>DE LA EJECUCION DEL PRESUPUESTO CON RELACION AL CALCULO DE RECURSOS Y 
FINANCIAMIENTO ACUMULADO AL FIN DEL TRIMESTRE E INGRESADO EN EL TRIMESTRE</t>
  </si>
  <si>
    <t>CALCULO ORIGINAL</t>
  </si>
  <si>
    <t>CALCULO 
DEFINITIVO</t>
  </si>
  <si>
    <t>INGRESADO ACUMULADO AL FIN DE CADA TRIMESTRE</t>
  </si>
  <si>
    <t>5=2+3-4</t>
  </si>
  <si>
    <t>DIFERENCIA</t>
  </si>
  <si>
    <t>INGRESADO EN EL TRIMESTRE</t>
  </si>
  <si>
    <t>7=5-6</t>
  </si>
  <si>
    <t>3.14.03</t>
  </si>
  <si>
    <t>UNIDAD COORD. DE PROGRAMAS Y PROYECTOS (DGE)</t>
  </si>
  <si>
    <t>FINACIAMIENTO OO - REMESAS 
DE ADMINISTRACION CENTRAL</t>
  </si>
  <si>
    <t>Remanente de Ejercicios Anteriores  (Rentas Generales)</t>
  </si>
  <si>
    <t>INGRESOS POR VENTA DE PLIEGOS LICITATORIOS PACTO</t>
  </si>
  <si>
    <t>RECURSOS CORRIENTES</t>
  </si>
  <si>
    <t>RECURSOS DE CAPITAL</t>
  </si>
  <si>
    <t>RECURSOS FIGURATIVOS</t>
  </si>
  <si>
    <t>FINANCIAMIENTO</t>
  </si>
  <si>
    <t>INGRESOS POR DEVOLUCIONES VARIAS PACTO</t>
  </si>
  <si>
    <t>INGRESOS POR DEVOLUCIONES VARIAS PNEO</t>
  </si>
  <si>
    <t>INGRESOS POR DEVOLUCIONES VARIAS INFOD</t>
  </si>
  <si>
    <t>INGRESOS POR DEVOLUCIONES VARIAS INET</t>
  </si>
  <si>
    <t>Remanente de Ejercicios Anteriores PACTO</t>
  </si>
  <si>
    <t>Remanente de Ejercicios Anteriores PNEO</t>
  </si>
  <si>
    <t>Remanente de Ejercicios Anteriores INFRAESTRUCTURA</t>
  </si>
  <si>
    <t>Remanente de Ejercicios Anteriores INFOD</t>
  </si>
  <si>
    <t>Remanente de Ejercicios Anteriores MAS Y MEJOR TRABAJO</t>
  </si>
  <si>
    <t>Remanente de Ejercicios Anteriores INET</t>
  </si>
  <si>
    <t>Remanente de Ejercicios Anteriores PROMER</t>
  </si>
  <si>
    <t>Remanente de Ejercicios Anteriores PROMEDU</t>
  </si>
  <si>
    <t>INGRESOS POR DEVOLUCIONES VARIAS INFRAESTRUCTURA</t>
  </si>
  <si>
    <t>FINACIAMIENTO 102 PACTO</t>
  </si>
  <si>
    <t xml:space="preserve"> FINANCIAMIENTO 123 - PNEO</t>
  </si>
  <si>
    <t>FINANCIAMIENTO 124 - INFRAESTRUCTURA</t>
  </si>
  <si>
    <t>FINANCIAMIENTO 125 - INFOD</t>
  </si>
  <si>
    <t>FINACIAMIENTO 191 - MAS Y MEJOR TRABAJO</t>
  </si>
  <si>
    <t>FINACIAMIENTO 209 INET</t>
  </si>
  <si>
    <t>FINACIAMIENTO 227 - PROMER</t>
  </si>
  <si>
    <t>3ro</t>
  </si>
  <si>
    <t>INGRESOS POR VENTA DE PLIEGOS LICITATORIOS INET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</si>
</sst>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 * #,##0.00_ ;_ * \-#,##0.00_ ;_ * &quot;-&quot;?_ ;_ @_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1"/>
      <name val="Tahoma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4" fontId="5" fillId="0" borderId="0" xfId="0" applyNumberFormat="1" applyFont="1" applyFill="1" applyAlignment="1">
      <alignment vertical="center"/>
    </xf>
    <xf numFmtId="4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44" fontId="9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44" fontId="10" fillId="0" borderId="11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44" fontId="10" fillId="0" borderId="12" xfId="0" applyNumberFormat="1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44" fontId="9" fillId="0" borderId="12" xfId="0" applyNumberFormat="1" applyFont="1" applyFill="1" applyBorder="1" applyAlignment="1">
      <alignment vertical="center"/>
    </xf>
    <xf numFmtId="44" fontId="10" fillId="0" borderId="0" xfId="0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44" fontId="9" fillId="0" borderId="1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44" fontId="10" fillId="0" borderId="10" xfId="0" applyNumberFormat="1" applyFont="1" applyFill="1" applyBorder="1" applyAlignment="1">
      <alignment vertical="center"/>
    </xf>
    <xf numFmtId="44" fontId="6" fillId="0" borderId="0" xfId="0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4" fontId="0" fillId="0" borderId="11" xfId="48" applyFont="1" applyFill="1" applyBorder="1" applyAlignment="1">
      <alignment vertical="center"/>
    </xf>
    <xf numFmtId="44" fontId="0" fillId="0" borderId="11" xfId="48" applyFont="1" applyFill="1" applyBorder="1" applyAlignment="1">
      <alignment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ndiciones%20por%20internet\2010\1&#186;%20Trimestre\Anexo%2003%201&#186;t%20CORREGID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jarque\Dropbox\LRF\LRF%202017\1&#186;trimestre%20LRF%202017\Anexo%2003%201&#186;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jarque\Dropbox\LRF\LRF%202017\2&#186;trimestre%20LRF%202017\Anexo%2003%202&#186;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</sheetNames>
    <sheetDataSet>
      <sheetData sheetId="0">
        <row r="28">
          <cell r="H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2">
          <cell r="H12">
            <v>2492250</v>
          </cell>
        </row>
        <row r="13">
          <cell r="H13">
            <v>9320061.32</v>
          </cell>
        </row>
        <row r="14">
          <cell r="H14">
            <v>8800000</v>
          </cell>
        </row>
        <row r="15">
          <cell r="H15">
            <v>3000000</v>
          </cell>
        </row>
        <row r="16">
          <cell r="H16">
            <v>0</v>
          </cell>
        </row>
        <row r="17">
          <cell r="H17">
            <v>10496345.49</v>
          </cell>
        </row>
        <row r="18">
          <cell r="H18">
            <v>184967.73</v>
          </cell>
        </row>
        <row r="19">
          <cell r="H19">
            <v>15300</v>
          </cell>
        </row>
        <row r="20">
          <cell r="H20">
            <v>60.5</v>
          </cell>
        </row>
        <row r="21">
          <cell r="H21">
            <v>457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66439.22</v>
          </cell>
        </row>
        <row r="30">
          <cell r="H30">
            <v>130916.13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2">
          <cell r="H12">
            <v>2789350</v>
          </cell>
        </row>
        <row r="13">
          <cell r="H13">
            <v>13000000</v>
          </cell>
        </row>
        <row r="14">
          <cell r="H14">
            <v>13300000</v>
          </cell>
        </row>
        <row r="15">
          <cell r="H15">
            <v>3000000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826196.1</v>
          </cell>
        </row>
        <row r="19">
          <cell r="H19">
            <v>650</v>
          </cell>
        </row>
        <row r="20">
          <cell r="H20">
            <v>76874</v>
          </cell>
        </row>
        <row r="21">
          <cell r="H21">
            <v>27824</v>
          </cell>
        </row>
        <row r="22">
          <cell r="H22">
            <v>0</v>
          </cell>
        </row>
        <row r="23">
          <cell r="H23">
            <v>6930</v>
          </cell>
        </row>
        <row r="24">
          <cell r="H24">
            <v>61895.20999999999</v>
          </cell>
        </row>
        <row r="30">
          <cell r="H30">
            <v>205725.72999999998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zoomScale="90" zoomScaleNormal="90" zoomScaleSheetLayoutView="100" workbookViewId="0" topLeftCell="A1">
      <selection activeCell="H26" sqref="H26"/>
    </sheetView>
  </sheetViews>
  <sheetFormatPr defaultColWidth="11.421875" defaultRowHeight="12.75"/>
  <cols>
    <col min="1" max="1" width="30.8515625" style="1" customWidth="1"/>
    <col min="2" max="2" width="22.28125" style="1" customWidth="1"/>
    <col min="3" max="3" width="20.8515625" style="1" customWidth="1"/>
    <col min="4" max="4" width="21.00390625" style="1" bestFit="1" customWidth="1"/>
    <col min="5" max="5" width="22.57421875" style="1" bestFit="1" customWidth="1"/>
    <col min="6" max="6" width="21.00390625" style="1" bestFit="1" customWidth="1"/>
    <col min="7" max="7" width="22.57421875" style="1" customWidth="1"/>
    <col min="8" max="8" width="21.00390625" style="1" bestFit="1" customWidth="1"/>
    <col min="9" max="9" width="7.8515625" style="1" customWidth="1"/>
    <col min="10" max="10" width="16.00390625" style="1" customWidth="1"/>
    <col min="11" max="11" width="10.00390625" style="1" customWidth="1"/>
    <col min="12" max="12" width="9.8515625" style="1" customWidth="1"/>
    <col min="13" max="16384" width="11.421875" style="1" customWidth="1"/>
  </cols>
  <sheetData>
    <row r="1" spans="1:11" s="2" customFormat="1" ht="34.5" customHeight="1">
      <c r="A1" s="32" t="s">
        <v>9</v>
      </c>
      <c r="B1" s="42" t="s">
        <v>10</v>
      </c>
      <c r="C1" s="42"/>
      <c r="D1" s="42"/>
      <c r="E1" s="42"/>
      <c r="F1" s="42"/>
      <c r="G1" s="42"/>
      <c r="H1" s="42"/>
      <c r="I1" s="42"/>
      <c r="J1" s="1"/>
      <c r="K1" s="1"/>
    </row>
    <row r="2" spans="1:9" ht="11.25">
      <c r="A2" s="7"/>
      <c r="B2" s="7"/>
      <c r="C2" s="7"/>
      <c r="D2" s="7"/>
      <c r="E2" s="7"/>
      <c r="F2" s="7"/>
      <c r="G2" s="7"/>
      <c r="H2" s="7"/>
      <c r="I2" s="7"/>
    </row>
    <row r="3" spans="1:9" ht="11.25">
      <c r="A3" s="7"/>
      <c r="B3" s="7"/>
      <c r="C3" s="7"/>
      <c r="D3" s="7"/>
      <c r="E3" s="7"/>
      <c r="F3" s="7"/>
      <c r="G3" s="7"/>
      <c r="H3" s="7"/>
      <c r="I3" s="7"/>
    </row>
    <row r="4" spans="1:9" s="3" customFormat="1" ht="12.75">
      <c r="A4" s="33" t="s">
        <v>0</v>
      </c>
      <c r="B4" s="34" t="s">
        <v>19</v>
      </c>
      <c r="C4" s="35"/>
      <c r="D4" s="35"/>
      <c r="E4" s="35"/>
      <c r="F4" s="35" t="s">
        <v>1</v>
      </c>
      <c r="G4" s="36" t="s">
        <v>18</v>
      </c>
      <c r="H4" s="35"/>
      <c r="I4" s="37"/>
    </row>
    <row r="5" spans="1:9" s="3" customFormat="1" ht="12.75">
      <c r="A5" s="28" t="s">
        <v>2</v>
      </c>
      <c r="B5" s="4">
        <v>2017</v>
      </c>
      <c r="C5" s="29"/>
      <c r="D5" s="29"/>
      <c r="E5" s="29" t="s">
        <v>3</v>
      </c>
      <c r="F5" s="4" t="s">
        <v>47</v>
      </c>
      <c r="G5" s="4"/>
      <c r="H5" s="4"/>
      <c r="I5" s="21"/>
    </row>
    <row r="6" spans="1:9" ht="11.25">
      <c r="A6" s="7"/>
      <c r="B6" s="7"/>
      <c r="C6" s="7"/>
      <c r="D6" s="7"/>
      <c r="E6" s="7"/>
      <c r="F6" s="7"/>
      <c r="G6" s="7"/>
      <c r="H6" s="7"/>
      <c r="I6" s="7"/>
    </row>
    <row r="7" spans="1:9" ht="42" customHeight="1">
      <c r="A7" s="45" t="s">
        <v>4</v>
      </c>
      <c r="B7" s="47" t="s">
        <v>11</v>
      </c>
      <c r="C7" s="43" t="s">
        <v>7</v>
      </c>
      <c r="D7" s="44"/>
      <c r="E7" s="47" t="s">
        <v>12</v>
      </c>
      <c r="F7" s="47" t="s">
        <v>13</v>
      </c>
      <c r="G7" s="47" t="s">
        <v>15</v>
      </c>
      <c r="H7" s="47" t="s">
        <v>16</v>
      </c>
      <c r="I7" s="7"/>
    </row>
    <row r="8" spans="1:9" ht="11.25">
      <c r="A8" s="46"/>
      <c r="B8" s="48"/>
      <c r="C8" s="30" t="s">
        <v>5</v>
      </c>
      <c r="D8" s="30" t="s">
        <v>6</v>
      </c>
      <c r="E8" s="48"/>
      <c r="F8" s="48"/>
      <c r="G8" s="48"/>
      <c r="H8" s="48"/>
      <c r="I8" s="7"/>
    </row>
    <row r="9" spans="1:9" s="5" customFormat="1" ht="11.25">
      <c r="A9" s="30">
        <v>1</v>
      </c>
      <c r="B9" s="30">
        <v>2</v>
      </c>
      <c r="C9" s="30">
        <v>3</v>
      </c>
      <c r="D9" s="30">
        <v>4</v>
      </c>
      <c r="E9" s="30" t="s">
        <v>14</v>
      </c>
      <c r="F9" s="30">
        <v>6</v>
      </c>
      <c r="G9" s="30" t="s">
        <v>17</v>
      </c>
      <c r="H9" s="30">
        <v>8</v>
      </c>
      <c r="I9" s="38"/>
    </row>
    <row r="10" spans="1:9" ht="11.25">
      <c r="A10" s="31"/>
      <c r="B10" s="7"/>
      <c r="C10" s="7"/>
      <c r="D10" s="7"/>
      <c r="E10" s="7"/>
      <c r="F10" s="7"/>
      <c r="G10" s="7"/>
      <c r="H10" s="7"/>
      <c r="I10" s="7"/>
    </row>
    <row r="11" spans="1:10" s="6" customFormat="1" ht="45" customHeight="1">
      <c r="A11" s="11" t="s">
        <v>23</v>
      </c>
      <c r="B11" s="12">
        <f aca="true" t="shared" si="0" ref="B11:H11">SUM(B12:B25)</f>
        <v>454942500</v>
      </c>
      <c r="C11" s="12">
        <f t="shared" si="0"/>
        <v>27500000</v>
      </c>
      <c r="D11" s="12">
        <f t="shared" si="0"/>
        <v>27500000</v>
      </c>
      <c r="E11" s="12">
        <f t="shared" si="0"/>
        <v>454942500</v>
      </c>
      <c r="F11" s="12">
        <f t="shared" si="0"/>
        <v>127433696.03999999</v>
      </c>
      <c r="G11" s="12">
        <f t="shared" si="0"/>
        <v>327508803.96</v>
      </c>
      <c r="H11" s="12">
        <f t="shared" si="0"/>
        <v>59968095.47</v>
      </c>
      <c r="J11" s="27"/>
    </row>
    <row r="12" spans="1:8" s="7" customFormat="1" ht="14.25">
      <c r="A12" s="13" t="s">
        <v>40</v>
      </c>
      <c r="B12" s="39">
        <v>85000000</v>
      </c>
      <c r="C12" s="14">
        <v>0</v>
      </c>
      <c r="D12" s="14">
        <v>27500000</v>
      </c>
      <c r="E12" s="14">
        <f>+B12+C12-D12</f>
        <v>57500000</v>
      </c>
      <c r="F12" s="14">
        <v>8096350</v>
      </c>
      <c r="G12" s="14">
        <f>+E12-F12</f>
        <v>49403650</v>
      </c>
      <c r="H12" s="14">
        <f>+F12-'[2]2017'!H12-'[3]2017'!H12</f>
        <v>2814750</v>
      </c>
    </row>
    <row r="13" spans="1:8" s="7" customFormat="1" ht="21" customHeight="1">
      <c r="A13" s="13" t="s">
        <v>41</v>
      </c>
      <c r="B13" s="40">
        <v>56250000</v>
      </c>
      <c r="C13" s="14">
        <v>27500000</v>
      </c>
      <c r="D13" s="14">
        <v>0</v>
      </c>
      <c r="E13" s="14">
        <f aca="true" t="shared" si="1" ref="E13:E25">+B13+C13-D13</f>
        <v>83750000</v>
      </c>
      <c r="F13" s="14">
        <v>33470061.32</v>
      </c>
      <c r="G13" s="14">
        <f aca="true" t="shared" si="2" ref="G13:G25">+E13-F13</f>
        <v>50279938.68</v>
      </c>
      <c r="H13" s="14">
        <f>+F13-'[2]2017'!H13-'[3]2017'!H13</f>
        <v>11150000</v>
      </c>
    </row>
    <row r="14" spans="1:8" s="7" customFormat="1" ht="28.5">
      <c r="A14" s="13" t="s">
        <v>42</v>
      </c>
      <c r="B14" s="40">
        <v>124031249</v>
      </c>
      <c r="C14" s="14">
        <v>0</v>
      </c>
      <c r="D14" s="14">
        <v>0</v>
      </c>
      <c r="E14" s="14">
        <f t="shared" si="1"/>
        <v>124031249</v>
      </c>
      <c r="F14" s="14">
        <v>36810000</v>
      </c>
      <c r="G14" s="14">
        <f t="shared" si="2"/>
        <v>87221249</v>
      </c>
      <c r="H14" s="14">
        <f>+F14-'[2]2017'!H14-'[3]2017'!H14</f>
        <v>14710000</v>
      </c>
    </row>
    <row r="15" spans="1:8" s="7" customFormat="1" ht="20.25" customHeight="1">
      <c r="A15" s="13" t="s">
        <v>43</v>
      </c>
      <c r="B15" s="40">
        <v>45300000</v>
      </c>
      <c r="C15" s="14">
        <v>0</v>
      </c>
      <c r="D15" s="14">
        <v>0</v>
      </c>
      <c r="E15" s="14">
        <f>+B15+C15-D15</f>
        <v>45300000</v>
      </c>
      <c r="F15" s="14">
        <v>11700000</v>
      </c>
      <c r="G15" s="14">
        <f>+E15-F15</f>
        <v>33600000</v>
      </c>
      <c r="H15" s="14">
        <f>+F15-'[2]2017'!H15-'[3]2017'!H15</f>
        <v>5700000</v>
      </c>
    </row>
    <row r="16" spans="1:8" s="7" customFormat="1" ht="28.5">
      <c r="A16" s="13" t="s">
        <v>44</v>
      </c>
      <c r="B16" s="40">
        <v>5630000</v>
      </c>
      <c r="C16" s="14">
        <v>0</v>
      </c>
      <c r="D16" s="14">
        <v>0</v>
      </c>
      <c r="E16" s="14">
        <f t="shared" si="1"/>
        <v>5630000</v>
      </c>
      <c r="F16" s="14">
        <v>924040</v>
      </c>
      <c r="G16" s="14">
        <f t="shared" si="2"/>
        <v>4705960</v>
      </c>
      <c r="H16" s="14">
        <f>+F16-'[2]2017'!H16-'[3]2017'!H16</f>
        <v>924040</v>
      </c>
    </row>
    <row r="17" spans="1:8" s="7" customFormat="1" ht="14.25">
      <c r="A17" s="13" t="s">
        <v>45</v>
      </c>
      <c r="B17" s="40">
        <v>117281251</v>
      </c>
      <c r="C17" s="14">
        <v>0</v>
      </c>
      <c r="D17" s="14">
        <v>0</v>
      </c>
      <c r="E17" s="14">
        <f t="shared" si="1"/>
        <v>117281251</v>
      </c>
      <c r="F17" s="14">
        <v>33476168.84</v>
      </c>
      <c r="G17" s="14">
        <f t="shared" si="2"/>
        <v>83805082.16</v>
      </c>
      <c r="H17" s="14">
        <f>+F17-'[2]2017'!H17-'[3]2017'!H17</f>
        <v>22979823.35</v>
      </c>
    </row>
    <row r="18" spans="1:8" s="7" customFormat="1" ht="20.25" customHeight="1">
      <c r="A18" s="13" t="s">
        <v>46</v>
      </c>
      <c r="B18" s="40">
        <v>21450000</v>
      </c>
      <c r="C18" s="14">
        <v>0</v>
      </c>
      <c r="D18" s="14">
        <v>0</v>
      </c>
      <c r="E18" s="14">
        <f t="shared" si="1"/>
        <v>21450000</v>
      </c>
      <c r="F18" s="14">
        <v>1666000.73</v>
      </c>
      <c r="G18" s="14">
        <f t="shared" si="2"/>
        <v>19783999.27</v>
      </c>
      <c r="H18" s="14">
        <f>+F18-'[2]2017'!H18-'[3]2017'!H18</f>
        <v>654836.9</v>
      </c>
    </row>
    <row r="19" spans="1:8" s="7" customFormat="1" ht="45" customHeight="1">
      <c r="A19" s="13" t="s">
        <v>22</v>
      </c>
      <c r="B19" s="14">
        <v>0</v>
      </c>
      <c r="C19" s="14"/>
      <c r="D19" s="14"/>
      <c r="E19" s="14">
        <f t="shared" si="1"/>
        <v>0</v>
      </c>
      <c r="F19" s="14">
        <v>48450</v>
      </c>
      <c r="G19" s="14">
        <f t="shared" si="2"/>
        <v>-48450</v>
      </c>
      <c r="H19" s="14">
        <f>+F19-'[2]2017'!H19-'[3]2017'!H19</f>
        <v>32500</v>
      </c>
    </row>
    <row r="20" spans="1:8" s="7" customFormat="1" ht="45" customHeight="1">
      <c r="A20" s="13" t="s">
        <v>48</v>
      </c>
      <c r="B20" s="14"/>
      <c r="C20" s="14"/>
      <c r="D20" s="14"/>
      <c r="E20" s="14"/>
      <c r="F20" s="14">
        <v>59000</v>
      </c>
      <c r="G20" s="14">
        <f>+E20-F20</f>
        <v>-59000</v>
      </c>
      <c r="H20" s="14">
        <f>+F20</f>
        <v>59000</v>
      </c>
    </row>
    <row r="21" spans="1:8" s="7" customFormat="1" ht="42.75">
      <c r="A21" s="13" t="s">
        <v>27</v>
      </c>
      <c r="B21" s="14">
        <v>0</v>
      </c>
      <c r="C21" s="14">
        <v>0</v>
      </c>
      <c r="D21" s="14">
        <v>0</v>
      </c>
      <c r="E21" s="14">
        <f t="shared" si="1"/>
        <v>0</v>
      </c>
      <c r="F21" s="14">
        <v>102271.5</v>
      </c>
      <c r="G21" s="14">
        <f t="shared" si="2"/>
        <v>-102271.5</v>
      </c>
      <c r="H21" s="14">
        <f>+F21-'[2]2017'!H20-'[3]2017'!H20</f>
        <v>25337</v>
      </c>
    </row>
    <row r="22" spans="1:8" s="7" customFormat="1" ht="28.5">
      <c r="A22" s="13" t="s">
        <v>28</v>
      </c>
      <c r="B22" s="14">
        <v>0</v>
      </c>
      <c r="C22" s="14">
        <v>0</v>
      </c>
      <c r="D22" s="14">
        <v>0</v>
      </c>
      <c r="E22" s="14">
        <f t="shared" si="1"/>
        <v>0</v>
      </c>
      <c r="F22" s="14">
        <v>79006</v>
      </c>
      <c r="G22" s="14">
        <f t="shared" si="2"/>
        <v>-79006</v>
      </c>
      <c r="H22" s="14">
        <f>+F22-'[2]2017'!H21-'[3]2017'!H21</f>
        <v>50725</v>
      </c>
    </row>
    <row r="23" spans="1:8" s="7" customFormat="1" ht="42.75">
      <c r="A23" s="13" t="s">
        <v>39</v>
      </c>
      <c r="B23" s="14">
        <v>0</v>
      </c>
      <c r="C23" s="14">
        <v>0</v>
      </c>
      <c r="D23" s="14">
        <v>0</v>
      </c>
      <c r="E23" s="14">
        <f t="shared" si="1"/>
        <v>0</v>
      </c>
      <c r="F23" s="14"/>
      <c r="G23" s="14">
        <f t="shared" si="2"/>
        <v>0</v>
      </c>
      <c r="H23" s="14">
        <f>+F23-'[2]2017'!H22-'[3]2017'!H22</f>
        <v>0</v>
      </c>
    </row>
    <row r="24" spans="1:8" s="7" customFormat="1" ht="42.75">
      <c r="A24" s="13" t="s">
        <v>29</v>
      </c>
      <c r="B24" s="14">
        <v>0</v>
      </c>
      <c r="C24" s="14">
        <v>0</v>
      </c>
      <c r="D24" s="14">
        <v>0</v>
      </c>
      <c r="E24" s="14">
        <f t="shared" si="1"/>
        <v>0</v>
      </c>
      <c r="F24" s="14">
        <v>6930.8</v>
      </c>
      <c r="G24" s="14">
        <f t="shared" si="2"/>
        <v>-6930.8</v>
      </c>
      <c r="H24" s="14">
        <f>+F24-'[2]2017'!H23-'[3]2017'!H23</f>
        <v>0.8000000000001819</v>
      </c>
    </row>
    <row r="25" spans="1:8" s="7" customFormat="1" ht="28.5">
      <c r="A25" s="13" t="s">
        <v>30</v>
      </c>
      <c r="B25" s="14">
        <v>0</v>
      </c>
      <c r="C25" s="14">
        <v>0</v>
      </c>
      <c r="D25" s="14">
        <v>0</v>
      </c>
      <c r="E25" s="14">
        <f t="shared" si="1"/>
        <v>0</v>
      </c>
      <c r="F25" s="14">
        <v>995416.85</v>
      </c>
      <c r="G25" s="14">
        <f t="shared" si="2"/>
        <v>-995416.85</v>
      </c>
      <c r="H25" s="14">
        <f>+F25-'[2]2017'!H24-'[3]2017'!H24</f>
        <v>867082.42</v>
      </c>
    </row>
    <row r="26" spans="1:8" s="7" customFormat="1" ht="14.25">
      <c r="A26" s="15"/>
      <c r="B26" s="16"/>
      <c r="C26" s="16"/>
      <c r="D26" s="16"/>
      <c r="E26" s="16"/>
      <c r="F26" s="16"/>
      <c r="G26" s="16"/>
      <c r="H26" s="16"/>
    </row>
    <row r="27" spans="1:8" s="6" customFormat="1" ht="14.25">
      <c r="A27" s="11" t="s">
        <v>24</v>
      </c>
      <c r="B27" s="12">
        <f>SUM(B28)</f>
        <v>0</v>
      </c>
      <c r="C27" s="12">
        <f aca="true" t="shared" si="3" ref="C27:H27">SUM(C28)</f>
        <v>0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</row>
    <row r="28" spans="1:10" s="7" customFormat="1" ht="14.25">
      <c r="A28" s="13"/>
      <c r="B28" s="14">
        <v>0</v>
      </c>
      <c r="C28" s="14">
        <v>0</v>
      </c>
      <c r="D28" s="14">
        <v>0</v>
      </c>
      <c r="E28" s="14">
        <f>+B28+C28-D28</f>
        <v>0</v>
      </c>
      <c r="F28" s="14">
        <v>0</v>
      </c>
      <c r="G28" s="14">
        <f>+E28-F28</f>
        <v>0</v>
      </c>
      <c r="H28" s="14">
        <f>+F28-'[1]2010'!$H$28</f>
        <v>0</v>
      </c>
      <c r="I28" s="8"/>
      <c r="J28" s="8"/>
    </row>
    <row r="29" spans="1:8" s="6" customFormat="1" ht="14.25">
      <c r="A29" s="17"/>
      <c r="B29" s="18"/>
      <c r="C29" s="18"/>
      <c r="D29" s="18"/>
      <c r="E29" s="18"/>
      <c r="F29" s="18"/>
      <c r="G29" s="18"/>
      <c r="H29" s="18"/>
    </row>
    <row r="30" spans="1:8" s="6" customFormat="1" ht="14.25">
      <c r="A30" s="11" t="s">
        <v>25</v>
      </c>
      <c r="B30" s="12">
        <f aca="true" t="shared" si="4" ref="B30:H30">SUM(B31)</f>
        <v>1035913</v>
      </c>
      <c r="C30" s="12">
        <f t="shared" si="4"/>
        <v>164825</v>
      </c>
      <c r="D30" s="12">
        <f t="shared" si="4"/>
        <v>0</v>
      </c>
      <c r="E30" s="12">
        <f t="shared" si="4"/>
        <v>1200738</v>
      </c>
      <c r="F30" s="12">
        <f t="shared" si="4"/>
        <v>581410.71</v>
      </c>
      <c r="G30" s="12">
        <f t="shared" si="4"/>
        <v>619327.29</v>
      </c>
      <c r="H30" s="12">
        <f t="shared" si="4"/>
        <v>244768.84999999998</v>
      </c>
    </row>
    <row r="31" spans="1:10" s="7" customFormat="1" ht="57">
      <c r="A31" s="13" t="s">
        <v>20</v>
      </c>
      <c r="B31" s="39">
        <v>1035913</v>
      </c>
      <c r="C31" s="14">
        <v>164825</v>
      </c>
      <c r="D31" s="14">
        <v>0</v>
      </c>
      <c r="E31" s="14">
        <f>+B31+C31-D31</f>
        <v>1200738</v>
      </c>
      <c r="F31" s="14">
        <v>581410.71</v>
      </c>
      <c r="G31" s="14">
        <f>+E31-F31</f>
        <v>619327.29</v>
      </c>
      <c r="H31" s="14">
        <f>+F31-'[2]2017'!H30-'[3]2017'!H30</f>
        <v>244768.84999999998</v>
      </c>
      <c r="I31" s="8"/>
      <c r="J31" s="8"/>
    </row>
    <row r="32" spans="1:8" s="7" customFormat="1" ht="14.25">
      <c r="A32" s="15"/>
      <c r="B32" s="16"/>
      <c r="C32" s="16"/>
      <c r="D32" s="16"/>
      <c r="E32" s="16"/>
      <c r="F32" s="16"/>
      <c r="G32" s="16"/>
      <c r="H32" s="16"/>
    </row>
    <row r="33" spans="1:8" s="6" customFormat="1" ht="14.25">
      <c r="A33" s="11" t="s">
        <v>26</v>
      </c>
      <c r="B33" s="12">
        <f>SUM(B35:B42)</f>
        <v>0</v>
      </c>
      <c r="C33" s="12">
        <f>SUM(C34:C42)</f>
        <v>45136314.53999999</v>
      </c>
      <c r="D33" s="12">
        <f>SUM(D34:D42)</f>
        <v>0</v>
      </c>
      <c r="E33" s="12">
        <f>SUM(E34:E42)</f>
        <v>45136314.53999999</v>
      </c>
      <c r="F33" s="12">
        <f>SUM(F35:F35)</f>
        <v>0</v>
      </c>
      <c r="G33" s="12">
        <f>SUM(G34:G42)</f>
        <v>45136314.53999999</v>
      </c>
      <c r="H33" s="12">
        <f>SUM(H34:H35)</f>
        <v>0</v>
      </c>
    </row>
    <row r="34" spans="1:9" ht="28.5">
      <c r="A34" s="13" t="s">
        <v>21</v>
      </c>
      <c r="B34" s="14">
        <v>0</v>
      </c>
      <c r="C34" s="14">
        <v>8762981.45</v>
      </c>
      <c r="D34" s="14">
        <v>0</v>
      </c>
      <c r="E34" s="14">
        <f>+B34+C34-D34</f>
        <v>8762981.45</v>
      </c>
      <c r="F34" s="14">
        <v>0</v>
      </c>
      <c r="G34" s="14">
        <f>+E34-F34</f>
        <v>8762981.45</v>
      </c>
      <c r="H34" s="14">
        <f>+F34-'[2]2017'!H33</f>
        <v>0</v>
      </c>
      <c r="I34" s="7"/>
    </row>
    <row r="35" spans="1:8" s="7" customFormat="1" ht="28.5">
      <c r="A35" s="13" t="s">
        <v>31</v>
      </c>
      <c r="B35" s="14">
        <v>0</v>
      </c>
      <c r="C35" s="14">
        <v>0</v>
      </c>
      <c r="D35" s="14">
        <v>0</v>
      </c>
      <c r="E35" s="14">
        <f>+B35+C35-D35</f>
        <v>0</v>
      </c>
      <c r="F35" s="14">
        <v>0</v>
      </c>
      <c r="G35" s="14">
        <f>+E35-F35</f>
        <v>0</v>
      </c>
      <c r="H35" s="14">
        <f>+F35-'[2]2017'!H34</f>
        <v>0</v>
      </c>
    </row>
    <row r="36" spans="1:8" s="7" customFormat="1" ht="28.5">
      <c r="A36" s="13" t="s">
        <v>32</v>
      </c>
      <c r="B36" s="14">
        <v>0</v>
      </c>
      <c r="C36" s="14">
        <v>3829249.69</v>
      </c>
      <c r="D36" s="14">
        <v>0</v>
      </c>
      <c r="E36" s="14">
        <f aca="true" t="shared" si="5" ref="E36:E42">+B36+C36-D36</f>
        <v>3829249.69</v>
      </c>
      <c r="F36" s="14">
        <v>0</v>
      </c>
      <c r="G36" s="14">
        <f aca="true" t="shared" si="6" ref="G36:G42">+E36-F36</f>
        <v>3829249.69</v>
      </c>
      <c r="H36" s="14">
        <f>+F36-'[2]2017'!H35</f>
        <v>0</v>
      </c>
    </row>
    <row r="37" spans="1:8" s="7" customFormat="1" ht="28.5">
      <c r="A37" s="13" t="s">
        <v>33</v>
      </c>
      <c r="B37" s="14">
        <v>0</v>
      </c>
      <c r="C37" s="14">
        <v>10182833.95</v>
      </c>
      <c r="D37" s="14">
        <v>0</v>
      </c>
      <c r="E37" s="14">
        <f t="shared" si="5"/>
        <v>10182833.95</v>
      </c>
      <c r="F37" s="14">
        <v>0</v>
      </c>
      <c r="G37" s="14">
        <f t="shared" si="6"/>
        <v>10182833.95</v>
      </c>
      <c r="H37" s="14">
        <f>+F37-'[2]2017'!H36</f>
        <v>0</v>
      </c>
    </row>
    <row r="38" spans="1:8" s="7" customFormat="1" ht="28.5">
      <c r="A38" s="13" t="s">
        <v>34</v>
      </c>
      <c r="B38" s="14">
        <v>0</v>
      </c>
      <c r="C38" s="14">
        <v>8469644.1</v>
      </c>
      <c r="D38" s="14">
        <v>0</v>
      </c>
      <c r="E38" s="14">
        <f t="shared" si="5"/>
        <v>8469644.1</v>
      </c>
      <c r="F38" s="14">
        <v>0</v>
      </c>
      <c r="G38" s="14">
        <f t="shared" si="6"/>
        <v>8469644.1</v>
      </c>
      <c r="H38" s="14">
        <f>+F38-'[2]2017'!H37</f>
        <v>0</v>
      </c>
    </row>
    <row r="39" spans="1:8" s="7" customFormat="1" ht="42.75">
      <c r="A39" s="13" t="s">
        <v>35</v>
      </c>
      <c r="B39" s="14">
        <v>0</v>
      </c>
      <c r="C39" s="14">
        <v>1028482.19</v>
      </c>
      <c r="D39" s="14">
        <v>0</v>
      </c>
      <c r="E39" s="14">
        <f t="shared" si="5"/>
        <v>1028482.19</v>
      </c>
      <c r="F39" s="14">
        <v>0</v>
      </c>
      <c r="G39" s="14">
        <f t="shared" si="6"/>
        <v>1028482.19</v>
      </c>
      <c r="H39" s="14">
        <f>+F39-'[2]2017'!H38</f>
        <v>0</v>
      </c>
    </row>
    <row r="40" spans="1:8" s="7" customFormat="1" ht="28.5">
      <c r="A40" s="13" t="s">
        <v>36</v>
      </c>
      <c r="B40" s="14">
        <v>0</v>
      </c>
      <c r="C40" s="14">
        <v>11506925</v>
      </c>
      <c r="D40" s="14">
        <v>0</v>
      </c>
      <c r="E40" s="14">
        <f t="shared" si="5"/>
        <v>11506925</v>
      </c>
      <c r="F40" s="14">
        <v>0</v>
      </c>
      <c r="G40" s="14">
        <f t="shared" si="6"/>
        <v>11506925</v>
      </c>
      <c r="H40" s="14">
        <f>+F40-'[2]2017'!H39</f>
        <v>0</v>
      </c>
    </row>
    <row r="41" spans="1:8" s="7" customFormat="1" ht="28.5">
      <c r="A41" s="13" t="s">
        <v>37</v>
      </c>
      <c r="B41" s="14">
        <v>0</v>
      </c>
      <c r="C41" s="14">
        <v>845426.11</v>
      </c>
      <c r="D41" s="14">
        <v>0</v>
      </c>
      <c r="E41" s="14">
        <f t="shared" si="5"/>
        <v>845426.11</v>
      </c>
      <c r="F41" s="14">
        <v>0</v>
      </c>
      <c r="G41" s="14">
        <f t="shared" si="6"/>
        <v>845426.11</v>
      </c>
      <c r="H41" s="14">
        <f>+F41-'[2]2017'!H40</f>
        <v>0</v>
      </c>
    </row>
    <row r="42" spans="1:8" s="7" customFormat="1" ht="28.5">
      <c r="A42" s="13" t="s">
        <v>38</v>
      </c>
      <c r="B42" s="14">
        <v>0</v>
      </c>
      <c r="C42" s="14">
        <v>510772.05</v>
      </c>
      <c r="D42" s="14">
        <v>0</v>
      </c>
      <c r="E42" s="14">
        <f t="shared" si="5"/>
        <v>510772.05</v>
      </c>
      <c r="F42" s="14">
        <v>0</v>
      </c>
      <c r="G42" s="14">
        <f t="shared" si="6"/>
        <v>510772.05</v>
      </c>
      <c r="H42" s="14">
        <f>+F42-'[2]2017'!H41</f>
        <v>0</v>
      </c>
    </row>
    <row r="43" spans="1:9" ht="14.25">
      <c r="A43" s="22"/>
      <c r="B43" s="26"/>
      <c r="C43" s="26"/>
      <c r="D43" s="26"/>
      <c r="E43" s="19"/>
      <c r="F43" s="19"/>
      <c r="G43" s="19"/>
      <c r="H43" s="19"/>
      <c r="I43" s="7"/>
    </row>
    <row r="44" spans="1:10" ht="25.5" customHeight="1">
      <c r="A44" s="23" t="s">
        <v>8</v>
      </c>
      <c r="B44" s="24">
        <f aca="true" t="shared" si="7" ref="B44:H44">+B11+B27+B30+B33</f>
        <v>455978413</v>
      </c>
      <c r="C44" s="24">
        <f t="shared" si="7"/>
        <v>72801139.53999999</v>
      </c>
      <c r="D44" s="24">
        <f t="shared" si="7"/>
        <v>27500000</v>
      </c>
      <c r="E44" s="24">
        <f t="shared" si="7"/>
        <v>501279552.53999996</v>
      </c>
      <c r="F44" s="24">
        <f t="shared" si="7"/>
        <v>128015106.74999999</v>
      </c>
      <c r="G44" s="24">
        <f t="shared" si="7"/>
        <v>373264445.78999996</v>
      </c>
      <c r="H44" s="24">
        <f t="shared" si="7"/>
        <v>60212864.32</v>
      </c>
      <c r="I44" s="7"/>
      <c r="J44" s="9"/>
    </row>
    <row r="45" spans="1:8" s="20" customFormat="1" ht="15">
      <c r="A45" s="25"/>
      <c r="B45" s="25"/>
      <c r="C45" s="25"/>
      <c r="D45" s="25"/>
      <c r="E45" s="25"/>
      <c r="F45" s="25"/>
      <c r="G45" s="25"/>
      <c r="H45" s="25"/>
    </row>
    <row r="46" spans="1:8" s="20" customFormat="1" ht="15">
      <c r="A46" s="41"/>
      <c r="B46" s="41"/>
      <c r="C46" s="41"/>
      <c r="D46" s="41"/>
      <c r="E46" s="41"/>
      <c r="F46" s="41"/>
      <c r="G46" s="41"/>
      <c r="H46" s="41"/>
    </row>
    <row r="47" spans="1:8" ht="11.25">
      <c r="A47" s="41"/>
      <c r="B47" s="41"/>
      <c r="C47" s="41"/>
      <c r="D47" s="41"/>
      <c r="E47" s="41"/>
      <c r="F47" s="41"/>
      <c r="G47" s="41"/>
      <c r="H47" s="41"/>
    </row>
    <row r="48" spans="1:8" ht="11.25">
      <c r="A48" s="41"/>
      <c r="B48" s="41"/>
      <c r="C48" s="41"/>
      <c r="D48" s="41"/>
      <c r="E48" s="41"/>
      <c r="F48" s="41"/>
      <c r="G48" s="41"/>
      <c r="H48" s="41"/>
    </row>
    <row r="49" spans="1:8" ht="11.25">
      <c r="A49" s="41"/>
      <c r="B49" s="41"/>
      <c r="C49" s="41"/>
      <c r="D49" s="41"/>
      <c r="E49" s="41"/>
      <c r="F49" s="41"/>
      <c r="G49" s="41"/>
      <c r="H49" s="41"/>
    </row>
    <row r="50" spans="1:8" ht="12.75" customHeight="1">
      <c r="A50" s="41"/>
      <c r="B50" s="41"/>
      <c r="C50" s="41"/>
      <c r="D50" s="41"/>
      <c r="E50" s="41"/>
      <c r="F50" s="41"/>
      <c r="G50" s="41"/>
      <c r="H50" s="41"/>
    </row>
    <row r="51" ht="11.25">
      <c r="E51" s="9"/>
    </row>
    <row r="53" ht="11.25">
      <c r="H53" s="10"/>
    </row>
  </sheetData>
  <sheetProtection/>
  <mergeCells count="9">
    <mergeCell ref="A46:H50"/>
    <mergeCell ref="B1:I1"/>
    <mergeCell ref="C7:D7"/>
    <mergeCell ref="A7:A8"/>
    <mergeCell ref="B7:B8"/>
    <mergeCell ref="E7:E8"/>
    <mergeCell ref="F7:F8"/>
    <mergeCell ref="G7:G8"/>
    <mergeCell ref="H7:H8"/>
  </mergeCells>
  <printOptions horizontalCentered="1"/>
  <pageMargins left="0" right="0" top="1.3779527559055118" bottom="0" header="0.3937007874015748" footer="0"/>
  <pageSetup horizontalDpi="300" verticalDpi="300" orientation="portrait" paperSize="9" scale="54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DYMES</dc:creator>
  <cp:keywords/>
  <dc:description/>
  <cp:lastModifiedBy>Leticia Judith Ejarque</cp:lastModifiedBy>
  <cp:lastPrinted>2017-05-24T17:45:44Z</cp:lastPrinted>
  <dcterms:created xsi:type="dcterms:W3CDTF">2005-10-26T19:29:53Z</dcterms:created>
  <dcterms:modified xsi:type="dcterms:W3CDTF">2017-10-23T14:03:45Z</dcterms:modified>
  <cp:category/>
  <cp:version/>
  <cp:contentType/>
  <cp:contentStatus/>
</cp:coreProperties>
</file>